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<sst xmlns="http://schemas.openxmlformats.org/spreadsheetml/2006/main" count="61" uniqueCount="54">
  <si>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</si>
  <si>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</si>
  <si>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</si>
  <si>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</si>
  <si>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</si>
  <si>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</si>
  <si>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</si>
  <si>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</si>
  <si>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</si>
  <si>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</si>
  <si>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</si>
  <si>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</si>
  <si>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</si>
  <si>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</si>
  <si>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</si>
  <si>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</si>
  <si>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</si>
  <si>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</si>
  <si>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</si>
  <si>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</si>
  <si>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</si>
  <si>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</si>
  <si>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</si>
  <si>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</si>
  <si>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</si>
  <si>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</si>
  <si>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</si>
  <si>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</si>
  <si>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</si>
  <si>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</si>
  <si>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</si>
  <si>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</si>
  <si>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</si>
  <si>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</si>
  <si>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</si>
  <si>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</si>
  <si>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</si>
  <si>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</si>
  <si>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</si>
  <si>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</si>
  <si>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</si>
  <si>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</si>
  <si>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</si>
  <si>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</si>
  <si>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Клубная д. № 18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</si>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</sst>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22">
      <selection activeCell="N36" sqref="N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586.4</v>
      </c>
    </row>
    <row r="7" spans="1:4" ht="11.25">
      <c r="A7" s="4"/>
      <c r="B7" s="5" t="s">
        <v>5</v>
      </c>
      <c r="C7" s="6" t="s">
        <v>4</v>
      </c>
      <c r="D7" s="7">
        <v>586.4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6435.72</v>
      </c>
      <c r="D12" s="7">
        <v>8941.93</v>
      </c>
      <c r="E12" s="7">
        <v>5293.98</v>
      </c>
      <c r="F12" s="7">
        <f>C12+D12-E12</f>
        <v>10083.670000000002</v>
      </c>
    </row>
    <row r="13" spans="2:6" ht="11.25">
      <c r="B13" s="5" t="s">
        <v>10</v>
      </c>
      <c r="C13" s="7">
        <v>16999.87</v>
      </c>
      <c r="D13" s="7">
        <v>23811.94</v>
      </c>
      <c r="E13" s="7">
        <v>13352.91</v>
      </c>
      <c r="F13" s="7">
        <f>C13+D13-E13</f>
        <v>27458.899999999998</v>
      </c>
    </row>
    <row r="14" spans="2:6" ht="11.25">
      <c r="B14" s="10" t="s">
        <v>11</v>
      </c>
      <c r="C14" s="22">
        <f>C12+C13</f>
        <v>23435.59</v>
      </c>
      <c r="D14" s="22">
        <f>D12+D13</f>
        <v>32753.87</v>
      </c>
      <c r="E14" s="22">
        <f>SUM(E12:E13)</f>
        <v>18646.89</v>
      </c>
      <c r="F14" s="22">
        <f>F12+F13</f>
        <v>37542.57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55648</v>
      </c>
      <c r="D19" s="20">
        <f>D20+D21+D22+D23</f>
        <v>110055.17</v>
      </c>
      <c r="E19" s="20">
        <f>E20+E21+E22+E23</f>
        <v>75407.66</v>
      </c>
      <c r="F19" s="20">
        <f>F20+F21+F22+F23</f>
        <v>90295.50999999998</v>
      </c>
      <c r="G19" s="24">
        <f>E19/D19*100</f>
        <v>68.5180532636495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55648</v>
      </c>
      <c r="D21" s="7">
        <v>110055.17</v>
      </c>
      <c r="E21" s="7">
        <v>75407.66</v>
      </c>
      <c r="F21" s="7">
        <f>C21+D21-E21</f>
        <v>90295.50999999998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-13602.11</v>
      </c>
      <c r="D27" s="34">
        <f>D28+D29+D30+D31+D32+D33+D34+D35+D36+D37+D41</f>
        <v>99206.83</v>
      </c>
      <c r="E27" s="34">
        <f>E19</f>
        <v>75407.66</v>
      </c>
      <c r="F27" s="34">
        <f>C27+E27-D27</f>
        <v>-37401.28</v>
      </c>
    </row>
    <row r="28" spans="1:8" ht="21.75" customHeight="1">
      <c r="A28"/>
      <c r="B28" s="14" t="s">
        <v>38</v>
      </c>
      <c r="C28" s="7"/>
      <c r="D28" s="7">
        <f>13273.21+423</f>
        <v>13696.21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13243.87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300+2420</f>
        <v>2720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13814+8221+5503+2000</f>
        <v>29538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4010.98+5603.97</f>
        <v>9614.95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25010.010000000002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20174.52</v>
      </c>
      <c r="E38" s="5"/>
      <c r="F38" s="5"/>
    </row>
    <row r="39" spans="1:8" ht="32.25" customHeight="1">
      <c r="A39"/>
      <c r="B39" s="16" t="s">
        <v>27</v>
      </c>
      <c r="C39" s="25"/>
      <c r="D39" s="25">
        <v>2844.09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1991.4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5383.79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190.09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510.04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4683.66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2018-03-22T15:23:20Z</dcterms:modified>
  <cp:category/>
  <cp:version/>
  <cp:contentType/>
  <cp:contentStatus/>
  <cp:revision>1</cp:revision>
</cp:coreProperties>
</file>