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<sst xmlns="http://schemas.openxmlformats.org/spreadsheetml/2006/main" count="52" uniqueCount="48">
  <si>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</si>
  <si>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</si>
  <si>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</si>
  <si>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</si>
  <si>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</si>
  <si>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</si>
  <si>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</si>
  <si>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</si>
  <si>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</si>
  <si>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</si>
  <si>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</si>
  <si>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</si>
  <si>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</si>
  <si>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</si>
  <si>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</si>
  <si>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</si>
  <si>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</si>
  <si>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</si>
  <si>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</si>
  <si>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</si>
  <si>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</si>
  <si>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</si>
  <si>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</si>
  <si>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</si>
  <si>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</si>
  <si>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</si>
  <si>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</si>
  <si>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</si>
  <si>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</si>
  <si>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</si>
  <si>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</si>
  <si>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</si>
  <si>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</si>
  <si>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</si>
  <si>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</si>
  <si>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</si>
  <si>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</si>
  <si>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</si>
  <si>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</si>
  <si>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</si>
  <si>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</si>
  <si>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</si>
  <si>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</si>
  <si>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</si>
  <si>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</si>
  <si>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</si>
  <si>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</si>
  <si>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Гагарина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</si>
</sst>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46"/>
  <sheetViews>
    <sheetView tabSelected="1" zoomScalePageLayoutView="0" workbookViewId="0" topLeftCell="A1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8817.9</v>
      </c>
    </row>
    <row r="7" spans="1:4" ht="11.25">
      <c r="A7" s="4"/>
      <c r="B7" s="5" t="s">
        <v>5</v>
      </c>
      <c r="C7" s="6" t="s">
        <v>4</v>
      </c>
      <c r="D7" s="7">
        <v>8208.4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287809.38</v>
      </c>
      <c r="D13" s="19">
        <f>D14+D15+D16+D17</f>
        <v>1941784.86</v>
      </c>
      <c r="E13" s="19">
        <f>E14+E15+E16+E17</f>
        <v>1893468</v>
      </c>
      <c r="F13" s="19">
        <f>F14+F15+F16+F17</f>
        <v>336126.2400000002</v>
      </c>
      <c r="G13" s="22">
        <f>E13/D13*100</f>
        <v>97.51172949200974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287809.38</v>
      </c>
      <c r="D15" s="7">
        <v>1941784.86</v>
      </c>
      <c r="E15" s="7">
        <v>1893468</v>
      </c>
      <c r="F15" s="7">
        <f>C15+D15-E15</f>
        <v>336126.2400000002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/>
      <c r="E17" s="7"/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-451912.56</v>
      </c>
      <c r="D21" s="32">
        <f>D22+D23+D24+D25+D26+D27+D28+D29+D30+D31+D35</f>
        <v>1996915.84</v>
      </c>
      <c r="E21" s="32">
        <f>E13</f>
        <v>1893468</v>
      </c>
      <c r="F21" s="32">
        <f>C21+E21-D21</f>
        <v>-555360.4000000001</v>
      </c>
    </row>
    <row r="22" spans="1:13" ht="21.75" customHeight="1">
      <c r="A22"/>
      <c r="B22" s="13" t="s">
        <v>34</v>
      </c>
      <c r="C22" s="7"/>
      <c r="D22" s="7">
        <f>1069+182001.46+8243.57</f>
        <v>191314.03</v>
      </c>
      <c r="E22" s="9"/>
      <c r="F22" s="9"/>
      <c r="G22"/>
      <c r="H22"/>
      <c r="M22" s="37"/>
    </row>
    <row r="23" spans="2:6" ht="13.5" customHeight="1">
      <c r="B23" s="30" t="s">
        <v>35</v>
      </c>
      <c r="C23" s="7"/>
      <c r="D23" s="7">
        <f>1408</f>
        <v>1408</v>
      </c>
      <c r="E23" s="5"/>
      <c r="F23" s="5"/>
    </row>
    <row r="24" spans="2:6" ht="11.25">
      <c r="B24" s="5" t="s">
        <v>18</v>
      </c>
      <c r="C24" s="7"/>
      <c r="D24" s="7">
        <v>439815.38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29341.66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27000+13464</f>
        <v>40464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11861</f>
        <v>11861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65281+11037+65239+45476+83736</f>
        <v>270769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70179.84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437158.14999999997</v>
      </c>
      <c r="E31" s="9"/>
      <c r="F31" s="9"/>
      <c r="G31"/>
      <c r="H31"/>
    </row>
    <row r="32" spans="2:6" ht="11.25">
      <c r="B32" s="14" t="s">
        <v>33</v>
      </c>
      <c r="C32" s="7"/>
      <c r="D32" s="7">
        <v>308166.97</v>
      </c>
      <c r="E32" s="5"/>
      <c r="F32" s="5"/>
    </row>
    <row r="33" spans="1:8" ht="32.25" customHeight="1">
      <c r="A33"/>
      <c r="B33" s="15" t="s">
        <v>23</v>
      </c>
      <c r="C33" s="23"/>
      <c r="D33" s="23">
        <v>98910.56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30080.62</v>
      </c>
      <c r="E34" s="9"/>
      <c r="F34" s="9"/>
      <c r="G34"/>
      <c r="H34"/>
    </row>
    <row r="35" spans="1:8" ht="22.5" customHeight="1">
      <c r="A35"/>
      <c r="B35" s="15" t="s">
        <v>41</v>
      </c>
      <c r="C35" s="7"/>
      <c r="D35" s="7">
        <f>D36+D37+D38+D39</f>
        <v>504604.78</v>
      </c>
      <c r="E35" s="9"/>
      <c r="F35" s="9"/>
      <c r="G35"/>
      <c r="H35"/>
    </row>
    <row r="36" spans="1:8" ht="11.25" customHeight="1">
      <c r="A36"/>
      <c r="B36" s="15" t="s">
        <v>42</v>
      </c>
      <c r="C36" s="7"/>
      <c r="D36" s="7">
        <v>10840.02</v>
      </c>
      <c r="E36" s="9"/>
      <c r="F36" s="9"/>
      <c r="G36"/>
      <c r="H36"/>
    </row>
    <row r="37" spans="1:8" ht="11.25" customHeight="1">
      <c r="A37"/>
      <c r="B37" s="15" t="s">
        <v>43</v>
      </c>
      <c r="C37" s="7"/>
      <c r="D37" s="7">
        <v>16673.79</v>
      </c>
      <c r="E37" s="9"/>
      <c r="F37" s="9"/>
      <c r="G37"/>
      <c r="H37"/>
    </row>
    <row r="38" spans="2:6" ht="11.25">
      <c r="B38" s="15" t="s">
        <v>44</v>
      </c>
      <c r="C38" s="7"/>
      <c r="D38" s="7">
        <f>1065.87+11037.58</f>
        <v>12103.45</v>
      </c>
      <c r="E38" s="9"/>
      <c r="F38" s="9"/>
    </row>
    <row r="39" spans="2:6" ht="11.25">
      <c r="B39" s="15" t="s">
        <v>45</v>
      </c>
      <c r="C39" s="7"/>
      <c r="D39" s="7">
        <v>464987.52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39</v>
      </c>
      <c r="C41" s="41"/>
      <c r="D41" s="41"/>
      <c r="E41" s="41"/>
      <c r="F41" s="41"/>
    </row>
    <row r="42" spans="2:6" ht="11.25">
      <c r="B42" s="35" t="s">
        <v>16</v>
      </c>
      <c r="C42" s="36" t="s">
        <v>40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159736.38</v>
      </c>
      <c r="D43" s="7">
        <v>206529.95</v>
      </c>
      <c r="E43" s="7">
        <f>C43*0.35</f>
        <v>55907.733</v>
      </c>
      <c r="F43"/>
    </row>
    <row r="44" spans="2:6" ht="11.25">
      <c r="B44" s="15"/>
      <c r="C44" s="7"/>
      <c r="D44" s="6"/>
      <c r="E44" s="9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2019-04-04T04:01:51Z</cp:lastPrinted>
  <dcterms:created xsi:type="dcterms:W3CDTF">2017-02-17T04:02:19Z</dcterms:created>
  <dcterms:modified xsi:type="dcterms:W3CDTF">2020-03-19T09:13:25Z</dcterms:modified>
  <cp:category/>
  <cp:version/>
  <cp:contentType/>
  <cp:contentStatus/>
  <cp:revision>1</cp:revision>
</cp:coreProperties>
</file>