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<sst xmlns="http://schemas.openxmlformats.org/spreadsheetml/2006/main" count="53" uniqueCount="49">
  <si>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</si>
  <si>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</si>
  <si>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</si>
  <si>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</si>
  <si>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</si>
  <si>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</si>
  <si>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</si>
  <si>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</si>
  <si>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</si>
  <si>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</si>
  <si>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</si>
  <si>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</si>
  <si>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</si>
  <si>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</si>
  <si>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</si>
  <si>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</si>
  <si>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</si>
  <si>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</si>
  <si>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</si>
  <si>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</si>
  <si>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</si>
  <si>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</si>
  <si>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</si>
  <si>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</si>
  <si>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</si>
  <si>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</si>
  <si>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</si>
  <si>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</si>
  <si>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</si>
  <si>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</si>
  <si>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</si>
  <si>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</si>
  <si>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</si>
  <si>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</si>
  <si>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</si>
  <si>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</si>
  <si>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</si>
  <si>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</si>
  <si>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</si>
  <si>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</si>
  <si>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</si>
  <si>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</si>
  <si>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</si>
  <si>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</si>
  <si>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</si>
  <si>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</si>
  <si>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</si>
  <si>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</si>
  <si>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Калинина д. № 15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</si>
</sst>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48"/>
  <sheetViews>
    <sheetView tabSelected="1" zoomScalePageLayoutView="0" workbookViewId="0" topLeftCell="A1">
      <selection activeCell="M28" sqref="M28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0.16015625" style="1" customWidth="1"/>
  </cols>
  <sheetData>
    <row r="2" spans="2:7" ht="11.25">
      <c r="B2" s="38" t="s">
        <v>48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2519.7</v>
      </c>
    </row>
    <row r="7" spans="1:4" ht="11.25">
      <c r="A7" s="4"/>
      <c r="B7" s="5" t="s">
        <v>5</v>
      </c>
      <c r="C7" s="6" t="s">
        <v>4</v>
      </c>
      <c r="D7" s="7">
        <v>2519.7</v>
      </c>
    </row>
    <row r="9" spans="1:8" ht="12.75" customHeight="1">
      <c r="A9"/>
      <c r="B9" s="39" t="s">
        <v>6</v>
      </c>
      <c r="C9" s="39"/>
      <c r="D9" s="39"/>
      <c r="E9" s="39"/>
      <c r="F9" s="39"/>
      <c r="G9" s="39"/>
      <c r="H9"/>
    </row>
    <row r="12" spans="1:8" ht="24.75" customHeight="1">
      <c r="A12"/>
      <c r="B12" s="39" t="s">
        <v>9</v>
      </c>
      <c r="C12" s="39"/>
      <c r="D12" s="39"/>
      <c r="E12" s="39"/>
      <c r="F12" s="39"/>
      <c r="G12" s="39"/>
      <c r="H12"/>
    </row>
    <row r="14" spans="1:8" ht="21.75" customHeight="1">
      <c r="A14"/>
      <c r="B14" s="8" t="s">
        <v>7</v>
      </c>
      <c r="C14" s="8" t="s">
        <v>32</v>
      </c>
      <c r="D14" s="8" t="s">
        <v>8</v>
      </c>
      <c r="E14" s="8" t="s">
        <v>10</v>
      </c>
      <c r="F14" s="8" t="s">
        <v>33</v>
      </c>
      <c r="G14" s="8" t="s">
        <v>11</v>
      </c>
      <c r="H14"/>
    </row>
    <row r="15" spans="2:7" ht="12">
      <c r="B15" s="10" t="s">
        <v>12</v>
      </c>
      <c r="C15" s="19">
        <f>C16+C17+C18+C19</f>
        <v>136565.35</v>
      </c>
      <c r="D15" s="19">
        <f>D16+D17+D16</f>
        <v>596801.47</v>
      </c>
      <c r="E15" s="19">
        <f>E16+E17+E16</f>
        <v>536054.48</v>
      </c>
      <c r="F15" s="19">
        <f>F16+F17+F16</f>
        <v>197312.33999999997</v>
      </c>
      <c r="G15" s="22">
        <f>E15/D15*100</f>
        <v>89.82123988401034</v>
      </c>
    </row>
    <row r="16" spans="1:8" ht="11.25" customHeight="1">
      <c r="A16"/>
      <c r="B16" s="11" t="s">
        <v>13</v>
      </c>
      <c r="C16" s="21"/>
      <c r="D16" s="20"/>
      <c r="E16" s="5"/>
      <c r="F16" s="20"/>
      <c r="G16" s="9"/>
      <c r="H16"/>
    </row>
    <row r="17" spans="1:8" ht="11.25" customHeight="1">
      <c r="A17"/>
      <c r="B17" s="11" t="s">
        <v>14</v>
      </c>
      <c r="C17" s="7">
        <v>136565.35</v>
      </c>
      <c r="D17" s="7">
        <v>596801.47</v>
      </c>
      <c r="E17" s="7">
        <v>536054.48</v>
      </c>
      <c r="F17" s="7">
        <f>C17+D17-E17</f>
        <v>197312.33999999997</v>
      </c>
      <c r="G17" s="9"/>
      <c r="H17"/>
    </row>
    <row r="18" spans="1:8" ht="11.25" customHeight="1">
      <c r="A18"/>
      <c r="B18" s="11" t="s">
        <v>15</v>
      </c>
      <c r="C18" s="21"/>
      <c r="D18" s="6"/>
      <c r="E18" s="9"/>
      <c r="F18" s="6"/>
      <c r="G18" s="9"/>
      <c r="H18"/>
    </row>
    <row r="19" spans="1:8" ht="11.25" customHeight="1">
      <c r="A19"/>
      <c r="B19" s="33" t="s">
        <v>39</v>
      </c>
      <c r="C19" s="7">
        <v>0</v>
      </c>
      <c r="D19" s="7">
        <v>0</v>
      </c>
      <c r="E19" s="7">
        <v>0</v>
      </c>
      <c r="F19" s="7">
        <v>0</v>
      </c>
      <c r="G19" s="9"/>
      <c r="H19"/>
    </row>
    <row r="21" spans="2:7" ht="12.75">
      <c r="B21" s="40" t="s">
        <v>16</v>
      </c>
      <c r="C21" s="40"/>
      <c r="D21" s="40"/>
      <c r="E21" s="40"/>
      <c r="F21" s="40"/>
      <c r="G21" s="40"/>
    </row>
    <row r="22" spans="2:6" ht="38.25" customHeight="1">
      <c r="B22" s="10" t="s">
        <v>17</v>
      </c>
      <c r="C22" s="31" t="s">
        <v>37</v>
      </c>
      <c r="D22" s="12" t="s">
        <v>18</v>
      </c>
      <c r="E22" s="12" t="s">
        <v>29</v>
      </c>
      <c r="F22" s="29" t="s">
        <v>38</v>
      </c>
    </row>
    <row r="23" spans="2:12" ht="11.25">
      <c r="B23" s="28"/>
      <c r="C23" s="32">
        <v>-91885.28</v>
      </c>
      <c r="D23" s="32">
        <f>D24+D25+D26+D27+D28+D29+D30+D31+D32+D33+D37</f>
        <v>464023.24</v>
      </c>
      <c r="E23" s="32">
        <f>E15</f>
        <v>536054.48</v>
      </c>
      <c r="F23" s="32">
        <f>C23+E23-D23</f>
        <v>-19854.040000000037</v>
      </c>
      <c r="L23" s="37"/>
    </row>
    <row r="24" spans="1:12" ht="21.75" customHeight="1">
      <c r="A24"/>
      <c r="B24" s="13" t="s">
        <v>35</v>
      </c>
      <c r="C24" s="7"/>
      <c r="D24" s="7">
        <f>52913.7+5125.37</f>
        <v>58039.07</v>
      </c>
      <c r="E24" s="9"/>
      <c r="F24" s="9"/>
      <c r="G24"/>
      <c r="H24"/>
      <c r="L24" s="37"/>
    </row>
    <row r="25" spans="2:6" ht="13.5" customHeight="1">
      <c r="B25" s="30" t="s">
        <v>36</v>
      </c>
      <c r="C25" s="7"/>
      <c r="D25" s="7">
        <f>913+4600</f>
        <v>5513</v>
      </c>
      <c r="E25" s="5"/>
      <c r="F25" s="5"/>
    </row>
    <row r="26" spans="2:12" ht="11.25">
      <c r="B26" s="5" t="s">
        <v>19</v>
      </c>
      <c r="C26" s="7"/>
      <c r="D26" s="7">
        <v>131339.68</v>
      </c>
      <c r="E26" s="5"/>
      <c r="F26" s="5"/>
      <c r="L26" s="37"/>
    </row>
    <row r="27" spans="1:8" ht="11.25" customHeight="1">
      <c r="A27"/>
      <c r="B27" s="13" t="s">
        <v>20</v>
      </c>
      <c r="C27" s="7"/>
      <c r="D27" s="7"/>
      <c r="E27" s="9"/>
      <c r="F27" s="9"/>
      <c r="G27"/>
      <c r="H27"/>
    </row>
    <row r="28" spans="1:8" ht="11.25" customHeight="1">
      <c r="A28"/>
      <c r="B28" s="13" t="s">
        <v>21</v>
      </c>
      <c r="C28" s="7"/>
      <c r="D28" s="7">
        <v>10286.68</v>
      </c>
      <c r="E28" s="9"/>
      <c r="F28" s="9"/>
      <c r="G28"/>
      <c r="H28"/>
    </row>
    <row r="29" spans="1:8" ht="20.25" customHeight="1">
      <c r="A29"/>
      <c r="B29" s="13" t="s">
        <v>28</v>
      </c>
      <c r="C29" s="7"/>
      <c r="D29" s="7">
        <f>9000+13464</f>
        <v>22464</v>
      </c>
      <c r="E29" s="9"/>
      <c r="F29" s="9"/>
      <c r="G29"/>
      <c r="H29"/>
    </row>
    <row r="30" spans="1:8" ht="32.25" customHeight="1">
      <c r="A30"/>
      <c r="B30" s="13" t="s">
        <v>22</v>
      </c>
      <c r="C30" s="7"/>
      <c r="D30" s="7">
        <f>9600</f>
        <v>9600</v>
      </c>
      <c r="E30" s="9"/>
      <c r="F30" s="9"/>
      <c r="G30"/>
      <c r="H30"/>
    </row>
    <row r="31" spans="1:8" ht="21.75" customHeight="1">
      <c r="A31"/>
      <c r="B31" s="13" t="s">
        <v>30</v>
      </c>
      <c r="C31" s="7"/>
      <c r="D31" s="7">
        <f>24433+10577+20495+11000</f>
        <v>66505</v>
      </c>
      <c r="E31" s="9"/>
      <c r="F31" s="9"/>
      <c r="G31"/>
      <c r="H31"/>
    </row>
    <row r="32" spans="1:8" ht="11.25" customHeight="1">
      <c r="A32"/>
      <c r="B32" s="13" t="s">
        <v>31</v>
      </c>
      <c r="C32" s="7"/>
      <c r="D32" s="7">
        <f>20053.77+6100.22+6000</f>
        <v>32153.99</v>
      </c>
      <c r="E32" s="9"/>
      <c r="F32" s="9"/>
      <c r="G32"/>
      <c r="H32"/>
    </row>
    <row r="33" spans="1:8" ht="11.25" customHeight="1">
      <c r="A33"/>
      <c r="B33" s="13" t="s">
        <v>23</v>
      </c>
      <c r="C33" s="7"/>
      <c r="D33" s="7">
        <f>SUM(D34:D36)</f>
        <v>121113.83</v>
      </c>
      <c r="E33" s="9"/>
      <c r="F33" s="9"/>
      <c r="G33"/>
      <c r="H33"/>
    </row>
    <row r="34" spans="2:6" ht="11.25">
      <c r="B34" s="14" t="s">
        <v>34</v>
      </c>
      <c r="C34" s="7"/>
      <c r="D34" s="7">
        <v>88832</v>
      </c>
      <c r="E34" s="5"/>
      <c r="F34" s="5"/>
    </row>
    <row r="35" spans="1:8" ht="32.25" customHeight="1">
      <c r="A35"/>
      <c r="B35" s="15" t="s">
        <v>24</v>
      </c>
      <c r="C35" s="23"/>
      <c r="D35" s="23">
        <v>23048.11</v>
      </c>
      <c r="E35" s="9"/>
      <c r="F35" s="9"/>
      <c r="G35"/>
      <c r="H35"/>
    </row>
    <row r="36" spans="1:8" ht="11.25" customHeight="1">
      <c r="A36"/>
      <c r="B36" s="15" t="s">
        <v>25</v>
      </c>
      <c r="C36" s="7"/>
      <c r="D36" s="7">
        <v>9233.72</v>
      </c>
      <c r="E36" s="9"/>
      <c r="F36" s="9"/>
      <c r="G36"/>
      <c r="H36"/>
    </row>
    <row r="37" spans="1:8" ht="11.25" customHeight="1">
      <c r="A37"/>
      <c r="B37" s="15" t="s">
        <v>40</v>
      </c>
      <c r="C37" s="7"/>
      <c r="D37" s="7">
        <f>D38+D39+D40+D41</f>
        <v>7007.99</v>
      </c>
      <c r="E37" s="9"/>
      <c r="F37" s="9"/>
      <c r="G37"/>
      <c r="H37"/>
    </row>
    <row r="38" spans="1:8" ht="11.25" customHeight="1">
      <c r="A38"/>
      <c r="B38" s="15" t="s">
        <v>41</v>
      </c>
      <c r="C38" s="7"/>
      <c r="D38" s="7">
        <v>2340.58</v>
      </c>
      <c r="E38" s="9"/>
      <c r="F38" s="9"/>
      <c r="G38"/>
      <c r="H38"/>
    </row>
    <row r="39" spans="1:8" ht="11.25" customHeight="1">
      <c r="A39"/>
      <c r="B39" s="15" t="s">
        <v>42</v>
      </c>
      <c r="C39" s="7"/>
      <c r="D39" s="7">
        <v>4667.41</v>
      </c>
      <c r="E39" s="9"/>
      <c r="F39" s="9"/>
      <c r="G39"/>
      <c r="H39"/>
    </row>
    <row r="40" spans="2:6" ht="11.25">
      <c r="B40" s="15" t="s">
        <v>43</v>
      </c>
      <c r="C40" s="7"/>
      <c r="D40" s="7">
        <f>C40</f>
        <v>0</v>
      </c>
      <c r="E40" s="9"/>
      <c r="F40" s="9"/>
    </row>
    <row r="41" spans="2:6" ht="11.25">
      <c r="B41" s="15" t="s">
        <v>44</v>
      </c>
      <c r="C41" s="7"/>
      <c r="D41" s="7">
        <v>0</v>
      </c>
      <c r="E41" s="9"/>
      <c r="F41" s="9"/>
    </row>
    <row r="42" spans="2:6" ht="11.25">
      <c r="B42" s="24"/>
      <c r="C42" s="25"/>
      <c r="D42" s="26"/>
      <c r="E42" s="27"/>
      <c r="F42"/>
    </row>
    <row r="43" spans="2:6" ht="11.25">
      <c r="B43" s="41" t="s">
        <v>45</v>
      </c>
      <c r="C43" s="41"/>
      <c r="D43" s="41"/>
      <c r="E43" s="41"/>
      <c r="F43" s="41"/>
    </row>
    <row r="44" spans="2:6" ht="11.25">
      <c r="B44" s="35" t="s">
        <v>17</v>
      </c>
      <c r="C44" s="36" t="s">
        <v>46</v>
      </c>
      <c r="D44" s="36" t="s">
        <v>29</v>
      </c>
      <c r="E44" s="36" t="s">
        <v>18</v>
      </c>
      <c r="F44" s="34"/>
    </row>
    <row r="45" spans="2:6" ht="11.25">
      <c r="B45" s="15" t="s">
        <v>47</v>
      </c>
      <c r="C45" s="7"/>
      <c r="D45" s="7"/>
      <c r="E45" s="7"/>
      <c r="F45"/>
    </row>
    <row r="46" spans="2:6" ht="11.25">
      <c r="B46" s="33"/>
      <c r="C46" s="7"/>
      <c r="D46" s="6"/>
      <c r="E46" s="6"/>
      <c r="F46"/>
    </row>
    <row r="48" spans="2:4" ht="12">
      <c r="B48" s="16" t="s">
        <v>26</v>
      </c>
      <c r="C48" s="17"/>
      <c r="D48" s="18" t="s">
        <v>27</v>
      </c>
    </row>
  </sheetData>
  <sheetProtection/>
  <mergeCells count="5">
    <mergeCell ref="B2:G2"/>
    <mergeCell ref="B9:G9"/>
    <mergeCell ref="B12:G12"/>
    <mergeCell ref="B21:G21"/>
    <mergeCell ref="B43:F4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2019-03-29T05:42:33Z</cp:lastPrinted>
  <dcterms:created xsi:type="dcterms:W3CDTF">2017-02-17T04:02:19Z</dcterms:created>
  <dcterms:modified xsi:type="dcterms:W3CDTF">2020-03-14T14:17:25Z</dcterms:modified>
  <cp:category/>
  <cp:version/>
  <cp:contentType/>
  <cp:contentStatus/>
  <cp:revision>1</cp:revision>
</cp:coreProperties>
</file>