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<sst xmlns="http://schemas.openxmlformats.org/spreadsheetml/2006/main" count="61" uniqueCount="54">
  <si>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</si>
  <si>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</si>
  <si>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</si>
  <si>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</si>
  <si>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</si>
  <si>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</si>
  <si>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</si>
  <si>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</si>
  <si>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</si>
  <si>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</si>
  <si>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</si>
  <si>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</si>
  <si>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</si>
  <si>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</si>
  <si>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</si>
  <si>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</si>
  <si>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</si>
  <si>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</si>
  <si>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</si>
  <si>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</si>
  <si>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</si>
  <si>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</si>
  <si>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</si>
  <si>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</si>
  <si>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</si>
  <si>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</si>
  <si>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</si>
  <si>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</si>
  <si>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</si>
  <si>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</si>
  <si>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</si>
  <si>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</si>
  <si>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</si>
  <si>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</si>
  <si>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</si>
  <si>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</si>
  <si>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</si>
  <si>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</si>
  <si>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</si>
  <si>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</si>
  <si>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</si>
  <si>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</si>
  <si>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</si>
  <si>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</si>
  <si>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</si>
  <si>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</si>
  <si>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</si>
  <si>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</si>
  <si>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</si>
  <si>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</si>
  <si>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</si>
  <si>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</si>
  <si>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</si>
  <si>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Калинина д. № 15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</si>
</sst>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N52"/>
  <sheetViews>
    <sheetView tabSelected="1" zoomScalePageLayoutView="0" workbookViewId="0" topLeftCell="A10">
      <selection activeCell="O33" sqref="O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2519.7</v>
      </c>
    </row>
    <row r="7" spans="1:4" ht="11.25">
      <c r="A7" s="4"/>
      <c r="B7" s="5" t="s">
        <v>5</v>
      </c>
      <c r="C7" s="6" t="s">
        <v>4</v>
      </c>
      <c r="D7" s="7">
        <v>2519.7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37948.35</v>
      </c>
      <c r="D12" s="7">
        <v>85429.79</v>
      </c>
      <c r="E12" s="7">
        <v>90786.03</v>
      </c>
      <c r="F12" s="7">
        <f>C12+D12-E12</f>
        <v>32592.109999999986</v>
      </c>
    </row>
    <row r="13" spans="2:6" ht="11.25">
      <c r="B13" s="5" t="s">
        <v>10</v>
      </c>
      <c r="C13" s="7">
        <v>94344.13</v>
      </c>
      <c r="D13" s="7">
        <v>195357.25</v>
      </c>
      <c r="E13" s="7">
        <v>205381.39</v>
      </c>
      <c r="F13" s="7">
        <f>C13+D13-E13</f>
        <v>84319.98999999999</v>
      </c>
    </row>
    <row r="14" spans="2:6" ht="11.25">
      <c r="B14" s="10" t="s">
        <v>11</v>
      </c>
      <c r="C14" s="22">
        <f>C12+C13</f>
        <v>132292.48</v>
      </c>
      <c r="D14" s="22">
        <f>D12+D13</f>
        <v>280787.04</v>
      </c>
      <c r="E14" s="22">
        <f>SUM(E12:E13)</f>
        <v>296167.42000000004</v>
      </c>
      <c r="F14" s="22">
        <f>F12+F13</f>
        <v>116912.09999999998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120435.81</v>
      </c>
      <c r="D19" s="20">
        <f>D20+D21+D20</f>
        <v>489832.99</v>
      </c>
      <c r="E19" s="20">
        <f>E20+E21+E20</f>
        <v>473703.45</v>
      </c>
      <c r="F19" s="20">
        <f>F20+F21+F20</f>
        <v>136565.35000000003</v>
      </c>
      <c r="G19" s="24">
        <f>E19/D19*100</f>
        <v>96.70713481343918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120435.81</v>
      </c>
      <c r="D21" s="7">
        <v>489832.99</v>
      </c>
      <c r="E21" s="7">
        <v>473703.45</v>
      </c>
      <c r="F21" s="7">
        <f>C21+D21-E21</f>
        <v>136565.35000000003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45679.55</v>
      </c>
      <c r="D27" s="34">
        <f>D28+D29+D30+D31+D32+D33+D34+D35+D36+D37+D41</f>
        <v>611268.28</v>
      </c>
      <c r="E27" s="34">
        <f>E19</f>
        <v>473703.45</v>
      </c>
      <c r="F27" s="34">
        <f>C27+E27-D27</f>
        <v>-91885.28000000003</v>
      </c>
    </row>
    <row r="28" spans="1:14" ht="21.75" customHeight="1">
      <c r="A28"/>
      <c r="B28" s="14" t="s">
        <v>38</v>
      </c>
      <c r="C28" s="7"/>
      <c r="D28" s="7">
        <f>51099.52+1706.5+4770</f>
        <v>57576.02</v>
      </c>
      <c r="E28" s="9"/>
      <c r="F28" s="9"/>
      <c r="G28"/>
      <c r="H28"/>
      <c r="N28" s="43"/>
    </row>
    <row r="29" spans="2:6" ht="13.5" customHeight="1">
      <c r="B29" s="32" t="s">
        <v>40</v>
      </c>
      <c r="C29" s="7"/>
      <c r="D29" s="7">
        <v>5239</v>
      </c>
      <c r="E29" s="5"/>
      <c r="F29" s="5"/>
    </row>
    <row r="30" spans="2:14" ht="11.25">
      <c r="B30" s="5" t="s">
        <v>22</v>
      </c>
      <c r="C30" s="7"/>
      <c r="D30" s="7">
        <v>68520.47</v>
      </c>
      <c r="E30" s="5"/>
      <c r="F30" s="5"/>
      <c r="N30" s="43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9852.92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97054+7200</f>
        <v>104254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2066+3862+1639+152328</f>
        <v>159895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12408+6636+16541+10000</f>
        <v>45585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19619.4+6331.59</f>
        <v>25950.99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118737.59</v>
      </c>
      <c r="E37" s="9"/>
      <c r="F37" s="9"/>
      <c r="G37"/>
      <c r="H37"/>
    </row>
    <row r="38" spans="2:6" ht="11.25">
      <c r="B38" s="15" t="s">
        <v>37</v>
      </c>
      <c r="C38" s="7"/>
      <c r="D38" s="7">
        <v>86133.28</v>
      </c>
      <c r="E38" s="5"/>
      <c r="F38" s="5"/>
    </row>
    <row r="39" spans="1:8" ht="32.25" customHeight="1">
      <c r="A39"/>
      <c r="B39" s="16" t="s">
        <v>27</v>
      </c>
      <c r="C39" s="25"/>
      <c r="D39" s="25">
        <v>23492.93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9111.38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15657.289999999999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1893.98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3669.41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10093.9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/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2019-03-18T07:52:51Z</dcterms:modified>
  <cp:category/>
  <cp:version/>
  <cp:contentType/>
  <cp:contentStatus/>
  <cp:revision>1</cp:revision>
</cp:coreProperties>
</file>