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<sst xmlns="http://schemas.openxmlformats.org/spreadsheetml/2006/main" count="61" uniqueCount="54">
  <si>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</si>
  <si>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</si>
  <si>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</si>
  <si>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</si>
  <si>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</si>
  <si>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</si>
  <si>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</si>
  <si>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</si>
  <si>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</si>
  <si>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</si>
  <si>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</si>
  <si>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</si>
  <si>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</si>
  <si>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</si>
  <si>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</si>
  <si>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</si>
  <si>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</si>
  <si>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</si>
  <si>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</si>
  <si>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</si>
  <si>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</si>
  <si>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</si>
  <si>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</si>
  <si>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</si>
  <si>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</si>
  <si>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</si>
  <si>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</si>
  <si>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</si>
  <si>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</si>
  <si>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</si>
  <si>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</si>
  <si>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</si>
  <si>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</si>
  <si>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</si>
  <si>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</si>
  <si>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</si>
  <si>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</si>
  <si>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</si>
  <si>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</si>
  <si>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</si>
  <si>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</si>
  <si>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</si>
  <si>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</si>
  <si>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</si>
  <si>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</si>
  <si>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</si>
  <si>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</si>
  <si>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</si>
  <si>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</si>
  <si>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</si>
  <si>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</si>
  <si>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</si>
  <si>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</si>
  <si>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Токарей д. № 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</si>
</sst>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52"/>
  <sheetViews>
    <sheetView tabSelected="1" zoomScalePageLayoutView="0" workbookViewId="0" topLeftCell="A14">
      <selection activeCell="C26" sqref="C2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2" t="s">
        <v>53</v>
      </c>
      <c r="C2" s="42"/>
      <c r="D2" s="42"/>
      <c r="E2" s="42"/>
      <c r="F2" s="42"/>
      <c r="G2" s="42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2039.8</v>
      </c>
    </row>
    <row r="7" spans="1:4" ht="11.25">
      <c r="A7" s="4"/>
      <c r="B7" s="5" t="s">
        <v>5</v>
      </c>
      <c r="C7" s="6" t="s">
        <v>4</v>
      </c>
      <c r="D7" s="7">
        <v>2039.8</v>
      </c>
    </row>
    <row r="9" spans="1:8" ht="12.75" customHeight="1">
      <c r="A9"/>
      <c r="B9" s="43" t="s">
        <v>6</v>
      </c>
      <c r="C9" s="43"/>
      <c r="D9" s="43"/>
      <c r="E9" s="43"/>
      <c r="F9" s="43"/>
      <c r="G9" s="43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19709.91</v>
      </c>
      <c r="D12" s="7">
        <v>49553.73</v>
      </c>
      <c r="E12" s="7">
        <v>53882.81</v>
      </c>
      <c r="F12" s="7">
        <f>C12+D12-E12</f>
        <v>15380.830000000002</v>
      </c>
    </row>
    <row r="13" spans="2:6" ht="11.25">
      <c r="B13" s="5" t="s">
        <v>10</v>
      </c>
      <c r="C13" s="7">
        <v>53198.5</v>
      </c>
      <c r="D13" s="7">
        <v>127353.19</v>
      </c>
      <c r="E13" s="7">
        <v>137378.06</v>
      </c>
      <c r="F13" s="7">
        <f>C13+D13-E13</f>
        <v>43173.630000000005</v>
      </c>
    </row>
    <row r="14" spans="2:6" ht="11.25">
      <c r="B14" s="10" t="s">
        <v>11</v>
      </c>
      <c r="C14" s="22">
        <f>C12+C13</f>
        <v>72908.41</v>
      </c>
      <c r="D14" s="22">
        <f>D12+D13</f>
        <v>176906.92</v>
      </c>
      <c r="E14" s="22">
        <f>SUM(E12:E13)</f>
        <v>191260.87</v>
      </c>
      <c r="F14" s="22">
        <f>F12+F13</f>
        <v>58554.46000000001</v>
      </c>
    </row>
    <row r="16" spans="1:8" ht="24.75" customHeight="1">
      <c r="A16"/>
      <c r="B16" s="43" t="s">
        <v>12</v>
      </c>
      <c r="C16" s="43"/>
      <c r="D16" s="43"/>
      <c r="E16" s="43"/>
      <c r="F16" s="43"/>
      <c r="G16" s="43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106863.4</v>
      </c>
      <c r="D19" s="20">
        <f>D20+D21+D20</f>
        <v>401556.87</v>
      </c>
      <c r="E19" s="20">
        <f>E20+E21+E20</f>
        <v>399027.79</v>
      </c>
      <c r="F19" s="20">
        <f>F20+F21+F20</f>
        <v>109392.48000000004</v>
      </c>
      <c r="G19" s="24">
        <f>E19/D19*100</f>
        <v>99.37018136434821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106863.4</v>
      </c>
      <c r="D21" s="7">
        <v>401556.87</v>
      </c>
      <c r="E21" s="7">
        <v>399027.79</v>
      </c>
      <c r="F21" s="7">
        <f>C21+D21-E21</f>
        <v>109392.48000000004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4" t="s">
        <v>19</v>
      </c>
      <c r="C25" s="44"/>
      <c r="D25" s="44"/>
      <c r="E25" s="44"/>
      <c r="F25" s="44"/>
      <c r="G25" s="44"/>
    </row>
    <row r="26" spans="2:13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J26" s="35"/>
      <c r="L26" s="46"/>
      <c r="M26" s="36"/>
    </row>
    <row r="27" spans="2:13" ht="11.25">
      <c r="B27" s="30"/>
      <c r="C27" s="34">
        <v>-193571.76</v>
      </c>
      <c r="D27" s="34">
        <f>D28+D29+D30+D31+D32+D33+D34+D35+D36+D37+D41</f>
        <v>414733.97</v>
      </c>
      <c r="E27" s="34">
        <f>E19</f>
        <v>399027.79</v>
      </c>
      <c r="F27" s="34">
        <f>C27+E27-D27</f>
        <v>-209277.94</v>
      </c>
      <c r="M27" s="36"/>
    </row>
    <row r="28" spans="1:13" ht="21.75" customHeight="1">
      <c r="A28"/>
      <c r="B28" s="14" t="s">
        <v>38</v>
      </c>
      <c r="C28" s="7"/>
      <c r="D28" s="7">
        <f>4674.4+41367.14</f>
        <v>46041.54</v>
      </c>
      <c r="E28" s="9"/>
      <c r="F28" s="9"/>
      <c r="G28"/>
      <c r="H28"/>
      <c r="M28" s="36"/>
    </row>
    <row r="29" spans="2:6" ht="13.5" customHeight="1">
      <c r="B29" s="32" t="s">
        <v>40</v>
      </c>
      <c r="C29" s="7"/>
      <c r="D29" s="7">
        <f>5482+1294</f>
        <v>6776</v>
      </c>
      <c r="E29" s="5"/>
      <c r="F29" s="5"/>
    </row>
    <row r="30" spans="2:14" ht="11.25">
      <c r="B30" s="5" t="s">
        <v>22</v>
      </c>
      <c r="C30" s="7"/>
      <c r="D30" s="7">
        <v>50311.4</v>
      </c>
      <c r="E30" s="5"/>
      <c r="F30" s="5"/>
      <c r="J30" s="35"/>
      <c r="K30" s="35"/>
      <c r="L30" s="35"/>
      <c r="M30" s="35"/>
      <c r="N30" s="37"/>
    </row>
    <row r="31" spans="1:14" ht="11.25" customHeight="1">
      <c r="A31"/>
      <c r="B31" s="14" t="s">
        <v>23</v>
      </c>
      <c r="C31" s="7"/>
      <c r="D31" s="7"/>
      <c r="E31" s="9"/>
      <c r="F31" s="9"/>
      <c r="G31"/>
      <c r="H31"/>
      <c r="N31" s="37"/>
    </row>
    <row r="32" spans="1:14" ht="11.25" customHeight="1">
      <c r="A32"/>
      <c r="B32" s="14" t="s">
        <v>24</v>
      </c>
      <c r="C32" s="7"/>
      <c r="D32" s="7">
        <v>4548.77</v>
      </c>
      <c r="E32" s="9"/>
      <c r="F32" s="9"/>
      <c r="G32"/>
      <c r="H32"/>
      <c r="N32" s="37"/>
    </row>
    <row r="33" spans="1:14" ht="20.25" customHeight="1">
      <c r="A33"/>
      <c r="B33" s="14" t="s">
        <v>31</v>
      </c>
      <c r="C33" s="7"/>
      <c r="D33" s="7"/>
      <c r="E33" s="9"/>
      <c r="F33" s="9"/>
      <c r="G33"/>
      <c r="H33"/>
      <c r="N33" s="37"/>
    </row>
    <row r="34" spans="1:14" ht="32.25" customHeight="1">
      <c r="A34"/>
      <c r="B34" s="14" t="s">
        <v>25</v>
      </c>
      <c r="C34" s="7"/>
      <c r="D34" s="7">
        <f>8662+1150+4200</f>
        <v>14012</v>
      </c>
      <c r="E34" s="9"/>
      <c r="F34" s="9"/>
      <c r="G34"/>
      <c r="H34"/>
      <c r="N34" s="37"/>
    </row>
    <row r="35" spans="1:14" ht="21.75" customHeight="1">
      <c r="A35"/>
      <c r="B35" s="14" t="s">
        <v>33</v>
      </c>
      <c r="C35" s="7"/>
      <c r="D35" s="7">
        <f>65000+10650+29979+33033+10000</f>
        <v>148662</v>
      </c>
      <c r="E35" s="9"/>
      <c r="F35" s="9"/>
      <c r="G35"/>
      <c r="H35"/>
      <c r="K35" s="46"/>
      <c r="N35" s="37"/>
    </row>
    <row r="36" spans="1:8" ht="11.25" customHeight="1">
      <c r="A36"/>
      <c r="B36" s="14" t="s">
        <v>34</v>
      </c>
      <c r="C36" s="7"/>
      <c r="D36" s="7">
        <f>15882.7+3221.1</f>
        <v>19103.8</v>
      </c>
      <c r="E36" s="9"/>
      <c r="F36" s="9"/>
      <c r="G36"/>
      <c r="H36"/>
    </row>
    <row r="37" spans="1:14" ht="11.25" customHeight="1">
      <c r="A37"/>
      <c r="B37" s="14" t="s">
        <v>26</v>
      </c>
      <c r="C37" s="7"/>
      <c r="D37" s="7">
        <f>D38+D39+D40</f>
        <v>98153.10999999999</v>
      </c>
      <c r="E37" s="9"/>
      <c r="F37" s="9"/>
      <c r="G37"/>
      <c r="H37"/>
      <c r="N37" s="36"/>
    </row>
    <row r="38" spans="2:6" ht="11.25">
      <c r="B38" s="15" t="s">
        <v>37</v>
      </c>
      <c r="C38" s="7"/>
      <c r="D38" s="7">
        <v>69728.4</v>
      </c>
      <c r="E38" s="5"/>
      <c r="F38" s="5"/>
    </row>
    <row r="39" spans="1:8" ht="32.25" customHeight="1">
      <c r="A39"/>
      <c r="B39" s="16" t="s">
        <v>27</v>
      </c>
      <c r="C39" s="25"/>
      <c r="D39" s="25">
        <v>21048.67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7376.04</v>
      </c>
      <c r="E40" s="9"/>
      <c r="F40" s="9"/>
      <c r="G40"/>
      <c r="H40"/>
    </row>
    <row r="41" spans="1:11" ht="24.75" customHeight="1">
      <c r="A41"/>
      <c r="B41" s="16" t="s">
        <v>45</v>
      </c>
      <c r="C41" s="7"/>
      <c r="D41" s="7">
        <f>D42+D43+D44+D45</f>
        <v>27125.35</v>
      </c>
      <c r="E41" s="9"/>
      <c r="F41" s="9"/>
      <c r="G41"/>
      <c r="H41"/>
      <c r="K41" s="46"/>
    </row>
    <row r="42" spans="1:8" ht="11.25" customHeight="1">
      <c r="A42"/>
      <c r="B42" s="16" t="s">
        <v>46</v>
      </c>
      <c r="C42" s="7"/>
      <c r="D42" s="7">
        <v>1335.74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2533.61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23256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5" t="s">
        <v>50</v>
      </c>
      <c r="C47" s="45"/>
      <c r="D47" s="45"/>
      <c r="E47" s="45"/>
      <c r="F47" s="45"/>
    </row>
    <row r="48" spans="2:6" ht="11.25">
      <c r="B48" s="40" t="s">
        <v>20</v>
      </c>
      <c r="C48" s="41" t="s">
        <v>51</v>
      </c>
      <c r="D48" s="41" t="s">
        <v>32</v>
      </c>
      <c r="E48" s="41" t="s">
        <v>21</v>
      </c>
      <c r="F48" s="39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2019-03-20T06:43:49Z</dcterms:modified>
  <cp:category/>
  <cp:version/>
  <cp:contentType/>
  <cp:contentStatus/>
  <cp:revision>1</cp:revision>
</cp:coreProperties>
</file>