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<sst xmlns="http://schemas.openxmlformats.org/spreadsheetml/2006/main" count="62" uniqueCount="54">
  <si>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</si>
  <si>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</si>
  <si>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</si>
  <si>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</si>
  <si>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</si>
  <si>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</si>
  <si>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</si>
  <si>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</si>
  <si>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</si>
  <si>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</si>
  <si>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</si>
  <si>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</si>
  <si>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</si>
  <si>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</si>
  <si>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</si>
  <si>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</si>
  <si>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</si>
  <si>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</si>
  <si>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</si>
  <si>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</si>
  <si>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</si>
  <si>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</si>
  <si>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</si>
  <si>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</si>
  <si>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</si>
  <si>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</si>
  <si>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</si>
  <si>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</si>
  <si>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</si>
  <si>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</si>
  <si>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</si>
  <si>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</si>
  <si>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</si>
  <si>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</si>
  <si>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</si>
  <si>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</si>
  <si>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</si>
  <si>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</si>
  <si>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</si>
  <si>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</si>
  <si>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</si>
  <si>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</si>
  <si>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</si>
  <si>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</si>
  <si>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Калинина д. № 60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</si>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</sst>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H51" sqref="H5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3829.89</v>
      </c>
    </row>
    <row r="7" spans="1:4" ht="11.25">
      <c r="A7" s="4"/>
      <c r="B7" s="5" t="s">
        <v>5</v>
      </c>
      <c r="C7" s="6" t="s">
        <v>4</v>
      </c>
      <c r="D7" s="7">
        <v>2666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8628.14</v>
      </c>
      <c r="D12" s="7">
        <v>63231.91</v>
      </c>
      <c r="E12" s="7">
        <v>59426.1</v>
      </c>
      <c r="F12" s="7">
        <f>C12+D12-E12</f>
        <v>12433.950000000004</v>
      </c>
    </row>
    <row r="13" spans="2:6" ht="11.25">
      <c r="B13" s="5" t="s">
        <v>10</v>
      </c>
      <c r="C13" s="7">
        <v>12146.43</v>
      </c>
      <c r="D13" s="7">
        <v>97831.56</v>
      </c>
      <c r="E13" s="7">
        <v>92112.62</v>
      </c>
      <c r="F13" s="7">
        <f>C13+D13-E13</f>
        <v>17865.369999999995</v>
      </c>
    </row>
    <row r="14" spans="2:6" ht="11.25">
      <c r="B14" s="10" t="s">
        <v>11</v>
      </c>
      <c r="C14" s="22">
        <f>C12+C13</f>
        <v>20774.57</v>
      </c>
      <c r="D14" s="22">
        <f>D12+D13</f>
        <v>161063.47</v>
      </c>
      <c r="E14" s="22">
        <f>SUM(E12:E13)</f>
        <v>151538.72</v>
      </c>
      <c r="F14" s="22">
        <f>F12+F13</f>
        <v>30299.32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58290.41</v>
      </c>
      <c r="D19" s="20">
        <f>D20+D21+D22+D23</f>
        <v>593315.64</v>
      </c>
      <c r="E19" s="20">
        <f>E20+E21+E22+E23</f>
        <v>577858.1900000001</v>
      </c>
      <c r="F19" s="20">
        <f>F20+F21+F22+F23</f>
        <v>73747.85999999993</v>
      </c>
      <c r="G19" s="24">
        <f>E19/D19*100</f>
        <v>97.39473410813846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58290.41</v>
      </c>
      <c r="D21" s="7">
        <v>523733.04</v>
      </c>
      <c r="E21" s="7">
        <v>510761.28</v>
      </c>
      <c r="F21" s="7">
        <f>C21+D21-E21</f>
        <v>71262.16999999993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53</v>
      </c>
      <c r="C23" s="7">
        <v>0</v>
      </c>
      <c r="D23" s="7">
        <v>69582.6</v>
      </c>
      <c r="E23" s="7">
        <v>67096.91</v>
      </c>
      <c r="F23" s="7">
        <f>C23+D23-E23</f>
        <v>2485.6900000000023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-9562.7</v>
      </c>
      <c r="D27" s="34">
        <f>D28+D29+D30+D31+D32+D33+D34+D35+D36+D37+D41</f>
        <v>542227.52</v>
      </c>
      <c r="E27" s="34">
        <f>E19</f>
        <v>577858.1900000001</v>
      </c>
      <c r="F27" s="34">
        <f>C27+E27-D27</f>
        <v>26067.97000000009</v>
      </c>
    </row>
    <row r="28" spans="1:8" ht="21.75" customHeight="1">
      <c r="A28"/>
      <c r="B28" s="14" t="s">
        <v>38</v>
      </c>
      <c r="C28" s="7"/>
      <c r="D28" s="7">
        <f>5503+1164.53+5899.56+62384.39</f>
        <v>74951.48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1013</v>
      </c>
      <c r="E29" s="5"/>
      <c r="F29" s="5"/>
    </row>
    <row r="30" spans="2:6" ht="11.25">
      <c r="B30" s="5" t="s">
        <v>22</v>
      </c>
      <c r="C30" s="7"/>
      <c r="D30" s="7">
        <v>69956.4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9142.54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28100+750</f>
        <v>28850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13864+8160+24976.95</f>
        <v>47000.95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41382+2428+4110+10583+8321+15500.63</f>
        <v>82324.63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26196.45+18000</f>
        <v>44196.45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126825.87000000001</v>
      </c>
      <c r="E37" s="9"/>
      <c r="F37" s="9"/>
      <c r="G37"/>
      <c r="H37"/>
    </row>
    <row r="38" spans="2:6" ht="11.25">
      <c r="B38" s="15" t="s">
        <v>37</v>
      </c>
      <c r="C38" s="7"/>
      <c r="D38" s="7">
        <v>95410.21</v>
      </c>
      <c r="E38" s="5"/>
      <c r="F38" s="5"/>
    </row>
    <row r="39" spans="1:8" ht="32.25" customHeight="1">
      <c r="A39"/>
      <c r="B39" s="16" t="s">
        <v>27</v>
      </c>
      <c r="C39" s="25"/>
      <c r="D39" s="25">
        <v>22056.03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9359.63</v>
      </c>
      <c r="E40" s="9"/>
      <c r="F40" s="9"/>
      <c r="G40"/>
      <c r="H40"/>
    </row>
    <row r="41" spans="1:8" ht="20.25" customHeight="1">
      <c r="A41"/>
      <c r="B41" s="16" t="s">
        <v>45</v>
      </c>
      <c r="C41" s="7"/>
      <c r="D41" s="7">
        <f>D42+D43+D44+D45</f>
        <v>57966.2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1072.6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1907.02</v>
      </c>
      <c r="E43" s="9"/>
      <c r="F43" s="9"/>
      <c r="G43"/>
      <c r="H43"/>
    </row>
    <row r="44" spans="2:6" ht="11.25">
      <c r="B44" s="16" t="s">
        <v>48</v>
      </c>
      <c r="C44" s="7"/>
      <c r="D44" s="7">
        <f>1154.92+1068.09</f>
        <v>2223.01</v>
      </c>
      <c r="E44" s="9"/>
      <c r="F44" s="9"/>
    </row>
    <row r="45" spans="2:6" ht="11.25">
      <c r="B45" s="16" t="s">
        <v>49</v>
      </c>
      <c r="C45" s="7"/>
      <c r="D45" s="7">
        <v>52763.57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6" t="s">
        <v>20</v>
      </c>
      <c r="C48" s="37" t="s">
        <v>51</v>
      </c>
      <c r="D48" s="37" t="s">
        <v>32</v>
      </c>
      <c r="E48" s="37" t="s">
        <v>21</v>
      </c>
      <c r="F48" s="35"/>
    </row>
    <row r="49" spans="2:6" ht="11.25">
      <c r="B49" s="16" t="s">
        <v>52</v>
      </c>
      <c r="C49" s="7">
        <v>267999.39</v>
      </c>
      <c r="D49" s="7">
        <v>63187.62</v>
      </c>
      <c r="E49" s="7">
        <f>C49*0.35</f>
        <v>93799.7865</v>
      </c>
      <c r="F49"/>
    </row>
    <row r="50" spans="2:6" ht="11.25">
      <c r="B50" s="38" t="s">
        <v>53</v>
      </c>
      <c r="C50" s="7">
        <v>30377.58</v>
      </c>
      <c r="D50" s="6"/>
      <c r="E50" s="7">
        <v>30377.58</v>
      </c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2018-03-25T06:30:01Z</dcterms:modified>
  <cp:category/>
  <cp:version/>
  <cp:contentType/>
  <cp:contentStatus/>
  <cp:revision>1</cp:revision>
</cp:coreProperties>
</file>