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<sst xmlns="http://schemas.openxmlformats.org/spreadsheetml/2006/main" count="61" uniqueCount="54">
  <si>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</si>
  <si>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</si>
  <si>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</si>
  <si>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</si>
  <si>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</si>
  <si>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</si>
  <si>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</si>
  <si>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</si>
  <si>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</si>
  <si>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</si>
  <si>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</si>
  <si>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</si>
  <si>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</si>
  <si>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</si>
  <si>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</si>
  <si>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</si>
  <si>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</si>
  <si>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</si>
  <si>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</si>
  <si>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</si>
  <si>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</si>
  <si>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</si>
  <si>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</si>
  <si>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</si>
  <si>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</si>
  <si>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</si>
  <si>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</si>
  <si>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</si>
  <si>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</si>
  <si>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</si>
  <si>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</si>
  <si>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</si>
  <si>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</si>
  <si>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</si>
  <si>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</si>
  <si>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</si>
  <si>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</si>
  <si>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</si>
  <si>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</si>
  <si>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</si>
  <si>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</si>
  <si>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</si>
  <si>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</si>
  <si>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</si>
  <si>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Культуры д. № 12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</si>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</sst>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8">
      <selection activeCell="K34" sqref="K34:L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596.7</v>
      </c>
    </row>
    <row r="7" spans="1:4" ht="11.25">
      <c r="A7" s="4"/>
      <c r="B7" s="5" t="s">
        <v>5</v>
      </c>
      <c r="C7" s="6" t="s">
        <v>4</v>
      </c>
      <c r="D7" s="7">
        <v>596.7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10850.95</v>
      </c>
      <c r="D12" s="7">
        <v>15182.2</v>
      </c>
      <c r="E12" s="7">
        <v>7620.64</v>
      </c>
      <c r="F12" s="7">
        <f>C12+D12-E12</f>
        <v>18412.510000000002</v>
      </c>
    </row>
    <row r="13" spans="2:6" ht="11.25">
      <c r="B13" s="5" t="s">
        <v>10</v>
      </c>
      <c r="C13" s="7">
        <v>28413.67</v>
      </c>
      <c r="D13" s="7">
        <v>41741.78</v>
      </c>
      <c r="E13" s="7">
        <v>20120.26</v>
      </c>
      <c r="F13" s="7">
        <f>C13+D13-E13</f>
        <v>50035.19</v>
      </c>
    </row>
    <row r="14" spans="2:6" ht="11.25">
      <c r="B14" s="10" t="s">
        <v>11</v>
      </c>
      <c r="C14" s="22">
        <f>C12+C13</f>
        <v>39264.619999999995</v>
      </c>
      <c r="D14" s="22">
        <f>D12+D13</f>
        <v>56923.979999999996</v>
      </c>
      <c r="E14" s="22">
        <f>SUM(E12:E13)</f>
        <v>27740.899999999998</v>
      </c>
      <c r="F14" s="22">
        <f>F12+F13</f>
        <v>68447.70000000001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58999.65</v>
      </c>
      <c r="D19" s="20">
        <f>D20+D21+D22+D23</f>
        <v>119189.16</v>
      </c>
      <c r="E19" s="20">
        <f>E20+E21+E22+E23</f>
        <v>73311.48</v>
      </c>
      <c r="F19" s="20">
        <f>F20+F21+F22+F23</f>
        <v>104877.33</v>
      </c>
      <c r="G19" s="24">
        <f>E19/D19*100</f>
        <v>61.508513022492984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58999.65</v>
      </c>
      <c r="D21" s="7">
        <v>119189.16</v>
      </c>
      <c r="E21" s="7">
        <v>73311.48</v>
      </c>
      <c r="F21" s="7">
        <f>C21+D21-E21</f>
        <v>104877.33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-13482.13</v>
      </c>
      <c r="D27" s="34">
        <f>D28+D29+D30+D31+D32+D33+D34+D35+D36+D37+D41</f>
        <v>93644.34000000001</v>
      </c>
      <c r="E27" s="34">
        <f>E19</f>
        <v>73311.48</v>
      </c>
      <c r="F27" s="34">
        <f>C27+E27-D27</f>
        <v>-33814.99000000001</v>
      </c>
    </row>
    <row r="28" spans="1:8" ht="21.75" customHeight="1">
      <c r="A28"/>
      <c r="B28" s="14" t="s">
        <v>38</v>
      </c>
      <c r="C28" s="7"/>
      <c r="D28" s="7">
        <f>3084+13820.21</f>
        <v>16904.21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18133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3981+250</f>
        <v>4231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3474+2096+2989+8000</f>
        <v>16559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4081.43+2316.61</f>
        <v>6398.04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25610.960000000003</v>
      </c>
      <c r="E37" s="9"/>
      <c r="F37" s="9"/>
      <c r="G37"/>
      <c r="H37"/>
    </row>
    <row r="38" spans="2:6" ht="11.25">
      <c r="B38" s="15" t="s">
        <v>37</v>
      </c>
      <c r="C38" s="7"/>
      <c r="D38" s="7">
        <v>20481.79</v>
      </c>
      <c r="E38" s="5"/>
      <c r="F38" s="5"/>
    </row>
    <row r="39" spans="1:8" ht="32.25" customHeight="1">
      <c r="A39"/>
      <c r="B39" s="16" t="s">
        <v>27</v>
      </c>
      <c r="C39" s="25"/>
      <c r="D39" s="25">
        <v>3055.7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2073.47</v>
      </c>
      <c r="E40" s="9"/>
      <c r="F40" s="9"/>
      <c r="G40"/>
      <c r="H40"/>
    </row>
    <row r="41" spans="1:8" ht="21.75" customHeight="1">
      <c r="A41"/>
      <c r="B41" s="16" t="s">
        <v>46</v>
      </c>
      <c r="C41" s="7"/>
      <c r="D41" s="7">
        <f>D42+D43+D44+D45</f>
        <v>5808.13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271.55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743.66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4792.92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2018-03-23T06:30:08Z</dcterms:modified>
  <cp:category/>
  <cp:version/>
  <cp:contentType/>
  <cp:contentStatus/>
  <cp:revision>1</cp:revision>
</cp:coreProperties>
</file>