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<sst xmlns="http://schemas.openxmlformats.org/spreadsheetml/2006/main" count="61" uniqueCount="54">
  <si>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</si>
  <si>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</si>
  <si>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</si>
  <si>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</si>
  <si>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</si>
  <si>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</si>
  <si>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</si>
  <si>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</si>
  <si>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</si>
  <si>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</si>
  <si>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</si>
  <si>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</si>
  <si>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</si>
  <si>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</si>
  <si>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</si>
  <si>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</si>
  <si>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</si>
  <si>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</si>
  <si>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</si>
  <si>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</si>
  <si>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</si>
  <si>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</si>
  <si>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</si>
  <si>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</si>
  <si>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</si>
  <si>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</si>
  <si>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</si>
  <si>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</si>
  <si>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</si>
  <si>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</si>
  <si>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</si>
  <si>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</si>
  <si>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</si>
  <si>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</si>
  <si>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</si>
  <si>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</si>
  <si>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</si>
  <si>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</si>
  <si>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</si>
  <si>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</si>
  <si>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</si>
  <si>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</si>
  <si>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</si>
  <si>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</si>
  <si>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</si>
  <si>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</si>
  <si>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</si>
  <si>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</si>
  <si>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</si>
  <si>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</si>
  <si>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</si>
  <si>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</si>
  <si>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</si>
  <si>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Шевченко д. № 24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</si>
</sst>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L52"/>
  <sheetViews>
    <sheetView tabSelected="1" zoomScalePageLayoutView="0" workbookViewId="0" topLeftCell="A19">
      <selection activeCell="N46" sqref="N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4410.2</v>
      </c>
    </row>
    <row r="7" spans="1:4" ht="11.25">
      <c r="A7" s="4"/>
      <c r="B7" s="5" t="s">
        <v>5</v>
      </c>
      <c r="C7" s="6" t="s">
        <v>4</v>
      </c>
      <c r="D7" s="7">
        <v>4410.2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32966.04</v>
      </c>
      <c r="D12" s="7">
        <v>122907.41</v>
      </c>
      <c r="E12" s="7">
        <v>129119.37</v>
      </c>
      <c r="F12" s="7">
        <f>C12+D12-E12</f>
        <v>26754.080000000016</v>
      </c>
    </row>
    <row r="13" spans="2:6" ht="11.25">
      <c r="B13" s="5" t="s">
        <v>10</v>
      </c>
      <c r="C13" s="7">
        <v>42899.94</v>
      </c>
      <c r="D13" s="7">
        <v>187688.46</v>
      </c>
      <c r="E13" s="7">
        <v>193628.22</v>
      </c>
      <c r="F13" s="7">
        <f>C13+D13-E13</f>
        <v>36960.17999999999</v>
      </c>
    </row>
    <row r="14" spans="2:6" ht="11.25">
      <c r="B14" s="10" t="s">
        <v>11</v>
      </c>
      <c r="C14" s="22">
        <f>C12+C13</f>
        <v>75865.98000000001</v>
      </c>
      <c r="D14" s="22">
        <f>D12+D13</f>
        <v>310595.87</v>
      </c>
      <c r="E14" s="22">
        <f>SUM(E12:E13)</f>
        <v>322747.58999999997</v>
      </c>
      <c r="F14" s="22">
        <f>F12+F13</f>
        <v>63714.26000000001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156891.14</v>
      </c>
      <c r="D19" s="20">
        <f>D20+D21+D22+D23</f>
        <v>887336.39</v>
      </c>
      <c r="E19" s="20">
        <f>E20+E21+E22+E23</f>
        <v>866239.32</v>
      </c>
      <c r="F19" s="20">
        <f>F20+F21+F22+F23</f>
        <v>177988.21000000005</v>
      </c>
      <c r="G19" s="24">
        <f>E19/D19*100</f>
        <v>97.62242704821335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151545.39</v>
      </c>
      <c r="D21" s="7">
        <v>887336.39</v>
      </c>
      <c r="E21" s="7">
        <v>864136.36</v>
      </c>
      <c r="F21" s="7">
        <f>C21+D21-E21</f>
        <v>174745.42000000004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5345.75</v>
      </c>
      <c r="D23" s="7">
        <v>0</v>
      </c>
      <c r="E23" s="7">
        <v>2102.96</v>
      </c>
      <c r="F23" s="7">
        <f>C23+D23-E23</f>
        <v>3242.79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2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L26" s="43"/>
    </row>
    <row r="27" spans="2:6" ht="11.25">
      <c r="B27" s="30"/>
      <c r="C27" s="34">
        <v>-162365.79</v>
      </c>
      <c r="D27" s="34">
        <f>D28+D29+D30+D31+D32+D33+D34+D35+D36+D37+D41</f>
        <v>866910.5499999999</v>
      </c>
      <c r="E27" s="34">
        <f>E19</f>
        <v>866239.32</v>
      </c>
      <c r="F27" s="34">
        <f>C27+E27-D27</f>
        <v>-163037.02000000002</v>
      </c>
    </row>
    <row r="28" spans="1:8" ht="21.75" customHeight="1">
      <c r="A28"/>
      <c r="B28" s="14" t="s">
        <v>38</v>
      </c>
      <c r="C28" s="7"/>
      <c r="D28" s="7">
        <f>890.4+89438.86</f>
        <v>90329.26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f>128352.91-10000</f>
        <v>118352.91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14717.91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165000+9000</f>
        <v>174000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/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47800+3614+52302+7542-11415</f>
        <v>99843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34339.59-0.02</f>
        <v>34339.57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202987.99</v>
      </c>
      <c r="E37" s="9"/>
      <c r="F37" s="9"/>
      <c r="G37"/>
      <c r="H37"/>
    </row>
    <row r="38" spans="2:6" ht="11.25">
      <c r="B38" s="15" t="s">
        <v>37</v>
      </c>
      <c r="C38" s="7"/>
      <c r="D38" s="7">
        <v>150764.22</v>
      </c>
      <c r="E38" s="5"/>
      <c r="F38" s="5"/>
    </row>
    <row r="39" spans="1:8" ht="32.25" customHeight="1">
      <c r="A39"/>
      <c r="B39" s="16" t="s">
        <v>27</v>
      </c>
      <c r="C39" s="25"/>
      <c r="D39" s="25">
        <v>36282.43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15941.34</v>
      </c>
      <c r="E40" s="9"/>
      <c r="F40" s="9"/>
      <c r="G40"/>
      <c r="H40"/>
    </row>
    <row r="41" spans="1:8" ht="21.75" customHeight="1">
      <c r="A41"/>
      <c r="B41" s="16" t="s">
        <v>45</v>
      </c>
      <c r="C41" s="7"/>
      <c r="D41" s="7">
        <f>D42+D43+D44+D45</f>
        <v>132339.91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5705.51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7071.64</v>
      </c>
      <c r="E43" s="9"/>
      <c r="F43" s="9"/>
      <c r="G43"/>
      <c r="H43"/>
    </row>
    <row r="44" spans="2:6" ht="11.25">
      <c r="B44" s="16" t="s">
        <v>48</v>
      </c>
      <c r="C44" s="7"/>
      <c r="D44" s="7">
        <f>3954.41+10702.69</f>
        <v>14657.1</v>
      </c>
      <c r="E44" s="9"/>
      <c r="F44" s="9"/>
    </row>
    <row r="45" spans="2:6" ht="11.25">
      <c r="B45" s="16" t="s">
        <v>49</v>
      </c>
      <c r="C45" s="7"/>
      <c r="D45" s="7">
        <v>104905.66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2019-03-20T12:50:26Z</dcterms:modified>
  <cp:category/>
  <cp:version/>
  <cp:contentType/>
  <cp:contentStatus/>
  <cp:revision>1</cp:revision>
</cp:coreProperties>
</file>