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<sst xmlns="http://schemas.openxmlformats.org/spreadsheetml/2006/main" count="62" uniqueCount="54">
  <si>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</si>
  <si>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</si>
  <si>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</si>
  <si>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</si>
  <si>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</si>
  <si>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</si>
  <si>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</si>
  <si>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</si>
  <si>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</si>
  <si>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</si>
  <si>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</si>
  <si>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</si>
  <si>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</si>
  <si>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</si>
  <si>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</si>
  <si>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</si>
  <si>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</si>
  <si>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</si>
  <si>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</si>
  <si>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</si>
  <si>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</si>
  <si>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</si>
  <si>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</si>
  <si>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</si>
  <si>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</si>
  <si>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</si>
  <si>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</si>
  <si>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</si>
  <si>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</si>
  <si>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</si>
  <si>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</si>
  <si>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</si>
  <si>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</si>
  <si>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</si>
  <si>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</si>
  <si>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</si>
  <si>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</si>
  <si>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</si>
  <si>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</si>
  <si>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</si>
  <si>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</si>
  <si>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</si>
  <si>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</si>
  <si>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</si>
  <si>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</si>
  <si>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</si>
  <si>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</si>
  <si>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</si>
  <si>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</si>
  <si>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</si>
  <si>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</si>
  <si>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</si>
  <si>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</si>
  <si>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01.01.2018 - 31.12.2018 по адресу: 623270, Свердловская обл, Дегтярск г, Калинина д. № 62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</si>
</sst>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D49" sqref="D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4450.4</v>
      </c>
    </row>
    <row r="7" spans="1:4" ht="11.25">
      <c r="A7" s="4"/>
      <c r="B7" s="5" t="s">
        <v>5</v>
      </c>
      <c r="C7" s="6" t="s">
        <v>4</v>
      </c>
      <c r="D7" s="7">
        <v>4410.2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34170.53</v>
      </c>
      <c r="D12" s="7">
        <v>98458.26</v>
      </c>
      <c r="E12" s="7">
        <v>115417.8</v>
      </c>
      <c r="F12" s="7">
        <f>C12+D12-E12</f>
        <v>17210.989999999976</v>
      </c>
    </row>
    <row r="13" spans="2:6" ht="11.25">
      <c r="B13" s="5" t="s">
        <v>10</v>
      </c>
      <c r="C13" s="7">
        <v>56373.79</v>
      </c>
      <c r="D13" s="7">
        <v>173703.12</v>
      </c>
      <c r="E13" s="7">
        <v>200951.04</v>
      </c>
      <c r="F13" s="7">
        <f>C13+D13-E13</f>
        <v>29125.869999999995</v>
      </c>
    </row>
    <row r="14" spans="2:6" ht="11.25">
      <c r="B14" s="10" t="s">
        <v>11</v>
      </c>
      <c r="C14" s="22">
        <f>C12+C13</f>
        <v>90544.32</v>
      </c>
      <c r="D14" s="22">
        <f>D12+D13</f>
        <v>272161.38</v>
      </c>
      <c r="E14" s="22">
        <f>SUM(E12:E13)</f>
        <v>316368.84</v>
      </c>
      <c r="F14" s="22">
        <f>F12+F13</f>
        <v>46336.85999999997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159911.78999999998</v>
      </c>
      <c r="D19" s="20">
        <f>D20+D21+D22+D23</f>
        <v>889373.37</v>
      </c>
      <c r="E19" s="20">
        <f>E20+E21+E22+E23</f>
        <v>889494.31</v>
      </c>
      <c r="F19" s="20">
        <f>F20+F21+F22+F23</f>
        <v>159790.84999999995</v>
      </c>
      <c r="G19" s="24">
        <f>E19/D19*100</f>
        <v>100.01359833834466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149239.36</v>
      </c>
      <c r="D21" s="7">
        <v>889373.36</v>
      </c>
      <c r="E21" s="7">
        <v>881180.04</v>
      </c>
      <c r="F21" s="7">
        <f>C21+D21-E21</f>
        <v>157432.67999999993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52</v>
      </c>
      <c r="C23" s="7">
        <v>10672.43</v>
      </c>
      <c r="D23" s="7">
        <v>0.01</v>
      </c>
      <c r="E23" s="7">
        <v>8314.27</v>
      </c>
      <c r="F23" s="7">
        <f>C23+D23-E23</f>
        <v>2358.17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-52284.85</v>
      </c>
      <c r="D27" s="34">
        <f>D28+D29+D30+D31+D32+D33+D34+D35+D36+D37+D41</f>
        <v>945353.3</v>
      </c>
      <c r="E27" s="34">
        <f>E19</f>
        <v>889494.31</v>
      </c>
      <c r="F27" s="34">
        <f>C27+E27-D27</f>
        <v>-108143.83999999997</v>
      </c>
    </row>
    <row r="28" spans="1:8" ht="21.75" customHeight="1">
      <c r="A28"/>
      <c r="B28" s="14" t="s">
        <v>38</v>
      </c>
      <c r="C28" s="7"/>
      <c r="D28" s="7">
        <f>519.4+89438.86+3873</f>
        <v>93831.26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7135</v>
      </c>
      <c r="E29" s="5"/>
      <c r="F29" s="5"/>
    </row>
    <row r="30" spans="2:6" ht="11.25">
      <c r="B30" s="5" t="s">
        <v>22</v>
      </c>
      <c r="C30" s="7"/>
      <c r="D30" s="7">
        <v>130992.25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16234.74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165000+9000</f>
        <v>174000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25663+7813.9+7268.91</f>
        <v>40745.81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21074+935+38955+27270+7192.06</f>
        <v>95426.06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34652.6</f>
        <v>34652.6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205022.53</v>
      </c>
      <c r="E37" s="9"/>
      <c r="F37" s="9"/>
      <c r="G37"/>
      <c r="H37"/>
    </row>
    <row r="38" spans="2:6" ht="11.25">
      <c r="B38" s="15" t="s">
        <v>37</v>
      </c>
      <c r="C38" s="7"/>
      <c r="D38" s="7">
        <v>152277.57</v>
      </c>
      <c r="E38" s="5"/>
      <c r="F38" s="5"/>
    </row>
    <row r="39" spans="1:8" ht="32.25" customHeight="1">
      <c r="A39"/>
      <c r="B39" s="16" t="s">
        <v>27</v>
      </c>
      <c r="C39" s="25"/>
      <c r="D39" s="25">
        <v>36797.41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15947.55</v>
      </c>
      <c r="E40" s="9"/>
      <c r="F40" s="9"/>
      <c r="G40"/>
      <c r="H40"/>
    </row>
    <row r="41" spans="1:8" ht="21.75" customHeight="1">
      <c r="A41"/>
      <c r="B41" s="16" t="s">
        <v>44</v>
      </c>
      <c r="C41" s="7"/>
      <c r="D41" s="7">
        <f>D42+D43+D44+D45</f>
        <v>147313.05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5490.38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6820.17</v>
      </c>
      <c r="E43" s="9"/>
      <c r="F43" s="9"/>
      <c r="G43"/>
      <c r="H43"/>
    </row>
    <row r="44" spans="2:6" ht="11.25">
      <c r="B44" s="16" t="s">
        <v>47</v>
      </c>
      <c r="C44" s="7"/>
      <c r="D44" s="7">
        <f>3797.31+10359.31</f>
        <v>14156.619999999999</v>
      </c>
      <c r="E44" s="9"/>
      <c r="F44" s="9"/>
    </row>
    <row r="45" spans="2:6" ht="11.25">
      <c r="B45" s="16" t="s">
        <v>48</v>
      </c>
      <c r="C45" s="7"/>
      <c r="D45" s="7">
        <v>120845.88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49</v>
      </c>
      <c r="C47" s="42"/>
      <c r="D47" s="42"/>
      <c r="E47" s="42"/>
      <c r="F47" s="42"/>
    </row>
    <row r="48" spans="2:6" ht="11.25">
      <c r="B48" s="36" t="s">
        <v>20</v>
      </c>
      <c r="C48" s="37" t="s">
        <v>50</v>
      </c>
      <c r="D48" s="37" t="s">
        <v>32</v>
      </c>
      <c r="E48" s="37" t="s">
        <v>21</v>
      </c>
      <c r="F48" s="35"/>
    </row>
    <row r="49" spans="2:6" ht="11.25">
      <c r="B49" s="16" t="s">
        <v>51</v>
      </c>
      <c r="C49" s="7">
        <v>7948.51</v>
      </c>
      <c r="D49" s="7">
        <v>8371.47</v>
      </c>
      <c r="E49" s="7">
        <f>C49*0.35</f>
        <v>2781.9784999999997</v>
      </c>
      <c r="F49"/>
    </row>
    <row r="50" spans="2:6" ht="11.25">
      <c r="B50" s="38" t="s">
        <v>52</v>
      </c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2019-03-24T08:25:16Z</dcterms:modified>
  <cp:category/>
  <cp:version/>
  <cp:contentType/>
  <cp:contentStatus/>
  <cp:revision>1</cp:revision>
</cp:coreProperties>
</file>