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<sst xmlns="http://schemas.openxmlformats.org/spreadsheetml/2006/main" count="61" uniqueCount="54">
  <si>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</si>
  <si>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</si>
  <si>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</si>
  <si>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</si>
  <si>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</si>
  <si>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</si>
  <si>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</si>
  <si>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</si>
  <si>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</si>
  <si>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</si>
  <si>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</si>
  <si>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</si>
  <si>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</si>
  <si>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</si>
  <si>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</si>
  <si>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</si>
  <si>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</si>
  <si>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</si>
  <si>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</si>
  <si>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</si>
  <si>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</si>
  <si>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</si>
  <si>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</si>
  <si>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</si>
  <si>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</si>
  <si>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</si>
  <si>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</si>
  <si>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</si>
  <si>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</si>
  <si>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</si>
  <si>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</si>
  <si>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</si>
  <si>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</si>
  <si>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</si>
  <si>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</si>
  <si>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</si>
  <si>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</si>
  <si>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</si>
  <si>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</si>
  <si>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</si>
  <si>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</si>
  <si>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</si>
  <si>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</si>
  <si>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</si>
  <si>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Гагарина д. № 5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</si>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</sst>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">
      <selection activeCell="L35" sqref="L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8817.9</v>
      </c>
    </row>
    <row r="7" spans="1:4" ht="11.25">
      <c r="A7" s="4"/>
      <c r="B7" s="5" t="s">
        <v>5</v>
      </c>
      <c r="C7" s="6" t="s">
        <v>4</v>
      </c>
      <c r="D7" s="7">
        <v>8208.4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43091.02</v>
      </c>
      <c r="D12" s="7">
        <v>278108.44</v>
      </c>
      <c r="E12" s="7">
        <v>249836.97</v>
      </c>
      <c r="F12" s="7">
        <f>C12+D12-E12</f>
        <v>71362.49000000002</v>
      </c>
    </row>
    <row r="13" spans="2:6" ht="11.25">
      <c r="B13" s="5" t="s">
        <v>10</v>
      </c>
      <c r="C13" s="7">
        <v>87278.46</v>
      </c>
      <c r="D13" s="7">
        <v>617351.12</v>
      </c>
      <c r="E13" s="7">
        <v>563983.47</v>
      </c>
      <c r="F13" s="7">
        <f>C13+D13-E13</f>
        <v>140646.11</v>
      </c>
    </row>
    <row r="14" spans="2:6" ht="11.25">
      <c r="B14" s="10" t="s">
        <v>11</v>
      </c>
      <c r="C14" s="22">
        <f>C12+C13</f>
        <v>130369.48000000001</v>
      </c>
      <c r="D14" s="22">
        <f>D12+D13</f>
        <v>895459.56</v>
      </c>
      <c r="E14" s="22">
        <f>SUM(E12:E13)</f>
        <v>813820.44</v>
      </c>
      <c r="F14" s="22">
        <f>F12+F13</f>
        <v>212008.6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211123.03</v>
      </c>
      <c r="D19" s="20">
        <f>D20+D21+D22+D23</f>
        <v>1661204.13</v>
      </c>
      <c r="E19" s="20">
        <f>E20+E21+E22+E23</f>
        <v>1584517.78</v>
      </c>
      <c r="F19" s="20">
        <f>F20+F21+F22+F23</f>
        <v>287809.3799999999</v>
      </c>
      <c r="G19" s="24">
        <f>E19/D19*100</f>
        <v>95.38368893893853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211123.03</v>
      </c>
      <c r="D21" s="7">
        <v>1661204.13</v>
      </c>
      <c r="E21" s="7">
        <v>1584517.78</v>
      </c>
      <c r="F21" s="7">
        <f>C21+D21-E21</f>
        <v>287809.3799999999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/>
      <c r="E23" s="7"/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-69384.37</v>
      </c>
      <c r="D27" s="34">
        <f>D28+D29+D30+D31+D32+D33+D34+D35+D36+D37+D41</f>
        <v>1793222.8599999999</v>
      </c>
      <c r="E27" s="34">
        <f>E19</f>
        <v>1584517.78</v>
      </c>
      <c r="F27" s="34">
        <f>C27+E27-D27</f>
        <v>-278089.4499999997</v>
      </c>
    </row>
    <row r="28" spans="1:8" ht="21.75" customHeight="1">
      <c r="A28"/>
      <c r="B28" s="14" t="s">
        <v>38</v>
      </c>
      <c r="C28" s="7"/>
      <c r="D28" s="7">
        <f>192076.59+22123.37+4366.99+44353</f>
        <v>262919.94999999995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3133+1218.05</f>
        <v>4351.05</v>
      </c>
      <c r="E29" s="5"/>
      <c r="F29" s="5"/>
    </row>
    <row r="30" spans="2:6" ht="11.25">
      <c r="B30" s="5" t="s">
        <v>22</v>
      </c>
      <c r="C30" s="7"/>
      <c r="D30" s="7">
        <v>243942.74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44300+19350</f>
        <v>63650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41000+29632+1800</f>
        <v>72432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60392+7844+53064+137787+78631+112749.31</f>
        <v>450467.31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60314.44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431151.96</v>
      </c>
      <c r="E37" s="9"/>
      <c r="F37" s="9"/>
      <c r="G37"/>
      <c r="H37"/>
    </row>
    <row r="38" spans="2:6" ht="11.25">
      <c r="B38" s="15" t="s">
        <v>37</v>
      </c>
      <c r="C38" s="7"/>
      <c r="D38" s="7">
        <v>304499.07</v>
      </c>
      <c r="E38" s="5"/>
      <c r="F38" s="5"/>
    </row>
    <row r="39" spans="1:8" ht="32.25" customHeight="1">
      <c r="A39"/>
      <c r="B39" s="16" t="s">
        <v>27</v>
      </c>
      <c r="C39" s="25"/>
      <c r="D39" s="25">
        <v>97835.34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28817.55</v>
      </c>
      <c r="E40" s="9"/>
      <c r="F40" s="9"/>
      <c r="G40"/>
      <c r="H40"/>
    </row>
    <row r="41" spans="1:8" ht="11.25" customHeight="1">
      <c r="A41"/>
      <c r="B41" s="16" t="s">
        <v>48</v>
      </c>
      <c r="C41" s="7"/>
      <c r="D41" s="7">
        <f>D42+D43+D44+D45</f>
        <v>203993.41</v>
      </c>
      <c r="E41" s="9"/>
      <c r="F41" s="9"/>
      <c r="G41"/>
      <c r="H41"/>
    </row>
    <row r="42" spans="1:8" ht="11.25" customHeight="1">
      <c r="A42"/>
      <c r="B42" s="16" t="s">
        <v>49</v>
      </c>
      <c r="C42" s="7"/>
      <c r="D42" s="7">
        <v>3718.12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8649.33</v>
      </c>
      <c r="E43" s="9"/>
      <c r="F43" s="9"/>
      <c r="G43"/>
      <c r="H43"/>
    </row>
    <row r="44" spans="2:6" ht="11.25">
      <c r="B44" s="16" t="s">
        <v>51</v>
      </c>
      <c r="C44" s="7"/>
      <c r="D44" s="7">
        <f>1700.44+1565.65</f>
        <v>3266.09</v>
      </c>
      <c r="E44" s="9"/>
      <c r="F44" s="9"/>
    </row>
    <row r="45" spans="2:6" ht="11.25">
      <c r="B45" s="16" t="s">
        <v>52</v>
      </c>
      <c r="C45" s="7"/>
      <c r="D45" s="7">
        <v>188359.87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46</v>
      </c>
      <c r="C47" s="42"/>
      <c r="D47" s="42"/>
      <c r="E47" s="42"/>
      <c r="F47" s="42"/>
    </row>
    <row r="48" spans="2:6" ht="11.25">
      <c r="B48" s="37" t="s">
        <v>20</v>
      </c>
      <c r="C48" s="38" t="s">
        <v>47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149402.41</v>
      </c>
      <c r="D49" s="7">
        <v>42073.74</v>
      </c>
      <c r="E49" s="7">
        <f>C49*0.35</f>
        <v>52290.843499999995</v>
      </c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2018-03-21T11:11:37Z</dcterms:modified>
  <cp:category/>
  <cp:version/>
  <cp:contentType/>
  <cp:contentStatus/>
  <cp:revision>1</cp:revision>
</cp:coreProperties>
</file>