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<sst xmlns="http://schemas.openxmlformats.org/spreadsheetml/2006/main" count="61" uniqueCount="54">
  <si>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</si>
  <si>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</si>
  <si>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</si>
  <si>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</si>
  <si>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</si>
  <si>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</si>
  <si>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</si>
  <si>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</si>
  <si>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</si>
  <si>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</si>
  <si>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</si>
  <si>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</si>
  <si>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</si>
  <si>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</si>
  <si>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</si>
  <si>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</si>
  <si>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</si>
  <si>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</si>
  <si>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</si>
  <si>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</si>
  <si>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</si>
  <si>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</si>
  <si>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</si>
  <si>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</si>
  <si>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</si>
  <si>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</si>
  <si>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</si>
  <si>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</si>
  <si>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</si>
  <si>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</si>
  <si>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</si>
  <si>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</si>
  <si>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</si>
  <si>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</si>
  <si>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</si>
  <si>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</si>
  <si>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</si>
  <si>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</si>
  <si>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</si>
  <si>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</si>
  <si>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</si>
  <si>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</si>
  <si>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</si>
  <si>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</si>
  <si>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4</t>
  </si>
  <si>
    <t>Целевой сбор (модернизация УКУТ)</t>
  </si>
  <si>
    <t>Содержание общего имущества МКД</t>
  </si>
  <si>
    <t>Начислено</t>
  </si>
  <si>
    <t>Средства, затраченные на содержание жилья (нежилые помещения)</t>
  </si>
  <si>
    <t>4. Электроэнергия</t>
  </si>
  <si>
    <t>3. Горячая вода</t>
  </si>
  <si>
    <t>2. Холодная вода</t>
  </si>
  <si>
    <t>1. Отведение сточных вод</t>
  </si>
  <si>
    <t>Коммунальный ресурс при содержании общего имущества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</si>
</sst>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4">
      <selection activeCell="E26" sqref="E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2619.504</v>
      </c>
    </row>
    <row r="7" spans="1:4" ht="11.25">
      <c r="A7" s="4"/>
      <c r="B7" s="5" t="s">
        <v>5</v>
      </c>
      <c r="C7" s="6" t="s">
        <v>4</v>
      </c>
      <c r="D7" s="7">
        <v>2619.504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18604.64</v>
      </c>
      <c r="D12" s="7">
        <v>85196.82</v>
      </c>
      <c r="E12" s="7">
        <v>71875.78</v>
      </c>
      <c r="F12" s="7">
        <f>C12+D12-E12</f>
        <v>31925.680000000008</v>
      </c>
    </row>
    <row r="13" spans="2:6" ht="11.25">
      <c r="B13" s="5" t="s">
        <v>10</v>
      </c>
      <c r="C13" s="7">
        <v>47577.14</v>
      </c>
      <c r="D13" s="7">
        <v>215814.73</v>
      </c>
      <c r="E13" s="7">
        <v>178151.84</v>
      </c>
      <c r="F13" s="7">
        <f>C13+D13-E13</f>
        <v>85240.03</v>
      </c>
    </row>
    <row r="14" spans="2:6" ht="11.25">
      <c r="B14" s="10" t="s">
        <v>11</v>
      </c>
      <c r="C14" s="22">
        <f>C12+C13</f>
        <v>66181.78</v>
      </c>
      <c r="D14" s="22">
        <f>D12+D13</f>
        <v>301011.55000000005</v>
      </c>
      <c r="E14" s="22">
        <f>SUM(E12:E13)</f>
        <v>250027.62</v>
      </c>
      <c r="F14" s="22">
        <f>F12+F13</f>
        <v>117165.71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79032.07</v>
      </c>
      <c r="D19" s="20">
        <f>D20+D21+D22+D23</f>
        <v>657236.5599999999</v>
      </c>
      <c r="E19" s="20">
        <f>E20+E21+E22+E23</f>
        <v>612927.35</v>
      </c>
      <c r="F19" s="20">
        <f>F20+F21+F22+F23</f>
        <v>123341.27999999993</v>
      </c>
      <c r="G19" s="24">
        <f>E19/D19*100</f>
        <v>93.25825544458452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79032.07</v>
      </c>
      <c r="D21" s="7">
        <v>547636.6</v>
      </c>
      <c r="E21" s="7">
        <v>512641.51</v>
      </c>
      <c r="F21" s="7">
        <f>C21+D21-E21</f>
        <v>114027.15999999992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109599.96</v>
      </c>
      <c r="E23" s="7">
        <v>100285.84</v>
      </c>
      <c r="F23" s="7">
        <f>C23+D23-E23</f>
        <v>9314.12000000001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-3176.81</v>
      </c>
      <c r="D27" s="34">
        <f>D28+D29+D30+D31+D32+D33+D34+D35+D36+D37+D41</f>
        <v>816307.6600000001</v>
      </c>
      <c r="E27" s="34">
        <f>E19</f>
        <v>612927.35</v>
      </c>
      <c r="F27" s="34">
        <f>C27+E27-D27</f>
        <v>-206557.12000000023</v>
      </c>
    </row>
    <row r="28" spans="1:8" ht="21.75" customHeight="1">
      <c r="A28"/>
      <c r="B28" s="14" t="s">
        <v>38</v>
      </c>
      <c r="C28" s="7"/>
      <c r="D28" s="7">
        <f>1715+1746.8+8849.37+61296.4</f>
        <v>73607.57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85918.29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296715+2700</f>
        <v>299415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1335+4350+15116.45</f>
        <v>20801.45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64354+4845+19606+20874+20000</f>
        <v>129679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17917.41+24663.88</f>
        <v>42581.29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125111.9</v>
      </c>
      <c r="E37" s="9"/>
      <c r="F37" s="9"/>
      <c r="G37"/>
      <c r="H37"/>
    </row>
    <row r="38" spans="2:6" ht="11.25">
      <c r="B38" s="15" t="s">
        <v>37</v>
      </c>
      <c r="C38" s="7"/>
      <c r="D38" s="7">
        <v>89820.85</v>
      </c>
      <c r="E38" s="5"/>
      <c r="F38" s="5"/>
    </row>
    <row r="39" spans="1:8" ht="32.25" customHeight="1">
      <c r="A39"/>
      <c r="B39" s="16" t="s">
        <v>27</v>
      </c>
      <c r="C39" s="25"/>
      <c r="D39" s="25">
        <v>26094.65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9196.4</v>
      </c>
      <c r="E40" s="9"/>
      <c r="F40" s="9"/>
      <c r="G40"/>
      <c r="H40"/>
    </row>
    <row r="41" spans="1:8" ht="22.5" customHeight="1">
      <c r="A41"/>
      <c r="B41" s="16" t="s">
        <v>53</v>
      </c>
      <c r="C41" s="7"/>
      <c r="D41" s="7">
        <f>D42+D43+D44+D45</f>
        <v>39193.159999999996</v>
      </c>
      <c r="E41" s="9"/>
      <c r="F41" s="9"/>
      <c r="G41"/>
      <c r="H41"/>
    </row>
    <row r="42" spans="1:8" ht="11.25" customHeight="1">
      <c r="A42"/>
      <c r="B42" s="16" t="s">
        <v>52</v>
      </c>
      <c r="C42" s="7"/>
      <c r="D42" s="7">
        <v>1267.84</v>
      </c>
      <c r="E42" s="9"/>
      <c r="F42" s="9"/>
      <c r="G42"/>
      <c r="H42"/>
    </row>
    <row r="43" spans="1:8" ht="11.25" customHeight="1">
      <c r="A43"/>
      <c r="B43" s="16" t="s">
        <v>51</v>
      </c>
      <c r="C43" s="7"/>
      <c r="D43" s="7">
        <v>3395.62</v>
      </c>
      <c r="E43" s="9"/>
      <c r="F43" s="9"/>
      <c r="G43"/>
      <c r="H43"/>
    </row>
    <row r="44" spans="2:6" ht="11.25">
      <c r="B44" s="16" t="s">
        <v>50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34529.7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48</v>
      </c>
      <c r="C47" s="42"/>
      <c r="D47" s="42"/>
      <c r="E47" s="42"/>
      <c r="F47" s="42"/>
    </row>
    <row r="48" spans="2:6" ht="11.25">
      <c r="B48" s="38" t="s">
        <v>20</v>
      </c>
      <c r="C48" s="37" t="s">
        <v>47</v>
      </c>
      <c r="D48" s="37" t="s">
        <v>32</v>
      </c>
      <c r="E48" s="37" t="s">
        <v>21</v>
      </c>
      <c r="F48" s="36"/>
    </row>
    <row r="49" spans="2:6" ht="11.25">
      <c r="B49" s="16" t="s">
        <v>46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2018-03-24T06:30:03Z</dcterms:modified>
  <cp:category/>
  <cp:version/>
  <cp:contentType/>
  <cp:contentStatus/>
  <cp:revision>1</cp:revision>
</cp:coreProperties>
</file>