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<sst xmlns="http://schemas.openxmlformats.org/spreadsheetml/2006/main" count="49" uniqueCount="45">
  <si>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</si>
  <si>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</si>
  <si>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</si>
  <si>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</si>
  <si>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</si>
  <si>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</si>
  <si>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</si>
  <si>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</si>
  <si>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</si>
  <si>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</si>
  <si>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</si>
  <si>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</si>
  <si>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</si>
  <si>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</si>
  <si>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</si>
  <si>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</si>
  <si>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</si>
  <si>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</si>
  <si>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</si>
  <si>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</si>
  <si>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</si>
  <si>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</si>
  <si>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</si>
  <si>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</si>
  <si>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</si>
  <si>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</si>
  <si>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</si>
  <si>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</si>
  <si>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</si>
  <si>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</si>
  <si>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</si>
  <si>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</si>
  <si>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</si>
  <si>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</si>
  <si>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</si>
  <si>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</si>
  <si>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</si>
  <si>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</si>
  <si>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</si>
  <si>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</si>
  <si>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</si>
  <si>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</si>
  <si>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</si>
  <si>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</si>
  <si>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01.01.2016 - 31.12.2016 по адресу: 623270, Свердловская обл, Дегтярск г, Куйбышева д. № 6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</si>
</sst>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44"/>
  <sheetViews>
    <sheetView tabSelected="1" zoomScalePageLayoutView="0" workbookViewId="0" topLeftCell="A4">
      <selection activeCell="K33" sqref="K33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5" t="s">
        <v>44</v>
      </c>
      <c r="C2" s="35"/>
      <c r="D2" s="35"/>
      <c r="E2" s="35"/>
      <c r="F2" s="35"/>
      <c r="G2" s="35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590.9</v>
      </c>
    </row>
    <row r="7" spans="1:4" ht="11.25">
      <c r="A7" s="4"/>
      <c r="B7" s="5" t="s">
        <v>5</v>
      </c>
      <c r="C7" s="6" t="s">
        <v>4</v>
      </c>
      <c r="D7" s="7">
        <v>590.9</v>
      </c>
    </row>
    <row r="9" spans="1:8" ht="12.75" customHeight="1">
      <c r="A9"/>
      <c r="B9" s="36" t="s">
        <v>6</v>
      </c>
      <c r="C9" s="36"/>
      <c r="D9" s="36"/>
      <c r="E9" s="36"/>
      <c r="F9" s="36"/>
      <c r="G9" s="36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2620.31</v>
      </c>
      <c r="D12" s="7">
        <v>19927.59</v>
      </c>
      <c r="E12" s="7">
        <v>15527.31</v>
      </c>
      <c r="F12" s="7">
        <f>C12+D12-E12</f>
        <v>7020.590000000002</v>
      </c>
    </row>
    <row r="13" spans="2:6" ht="11.25">
      <c r="B13" s="5" t="s">
        <v>10</v>
      </c>
      <c r="C13" s="7">
        <v>5852.34</v>
      </c>
      <c r="D13" s="7">
        <v>51079.86</v>
      </c>
      <c r="E13" s="7">
        <v>38937.95</v>
      </c>
      <c r="F13" s="7">
        <f>C13+D13-E13</f>
        <v>17994.25</v>
      </c>
    </row>
    <row r="14" spans="2:6" ht="11.25">
      <c r="B14" s="10" t="s">
        <v>11</v>
      </c>
      <c r="C14" s="22">
        <f>C12+C13</f>
        <v>8472.65</v>
      </c>
      <c r="D14" s="22">
        <f>D12+D13</f>
        <v>71007.45</v>
      </c>
      <c r="E14" s="22">
        <f>SUM(E12:E13)</f>
        <v>54465.259999999995</v>
      </c>
      <c r="F14" s="22">
        <f>F12+F13</f>
        <v>25014.840000000004</v>
      </c>
    </row>
    <row r="16" spans="1:8" ht="24.75" customHeight="1">
      <c r="A16"/>
      <c r="B16" s="36" t="s">
        <v>12</v>
      </c>
      <c r="C16" s="36"/>
      <c r="D16" s="36"/>
      <c r="E16" s="36"/>
      <c r="F16" s="36"/>
      <c r="G16" s="36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</f>
        <v>16991.57</v>
      </c>
      <c r="D19" s="20">
        <f>D20+D21+D20</f>
        <v>116238.44</v>
      </c>
      <c r="E19" s="20">
        <f>E20+E21+E20</f>
        <v>94705.81</v>
      </c>
      <c r="F19" s="20">
        <f>F20+F21+F20</f>
        <v>38524.20000000001</v>
      </c>
      <c r="G19" s="24">
        <f>E19/D19*100</f>
        <v>81.47546543122911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16991.57</v>
      </c>
      <c r="D21" s="7">
        <v>116238.44</v>
      </c>
      <c r="E21" s="7">
        <v>94705.81</v>
      </c>
      <c r="F21" s="7">
        <f>C21+D21-E21</f>
        <v>38524.20000000001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4" spans="2:7" ht="12.75">
      <c r="B24" s="37" t="s">
        <v>19</v>
      </c>
      <c r="C24" s="37"/>
      <c r="D24" s="37"/>
      <c r="E24" s="37"/>
      <c r="F24" s="37"/>
      <c r="G24" s="37"/>
    </row>
    <row r="25" spans="2:6" ht="38.25" customHeight="1">
      <c r="B25" s="11" t="s">
        <v>20</v>
      </c>
      <c r="C25" s="33" t="s">
        <v>42</v>
      </c>
      <c r="D25" s="13" t="s">
        <v>21</v>
      </c>
      <c r="E25" s="13" t="s">
        <v>32</v>
      </c>
      <c r="F25" s="31" t="s">
        <v>43</v>
      </c>
    </row>
    <row r="26" spans="2:6" ht="11.25">
      <c r="B26" s="30"/>
      <c r="C26" s="34">
        <v>11519.24</v>
      </c>
      <c r="D26" s="34">
        <f>D27+D28+D29+D30+D31+D32+D33+D34+D35+D36</f>
        <v>92120.24</v>
      </c>
      <c r="E26" s="34">
        <f>E19</f>
        <v>94705.81</v>
      </c>
      <c r="F26" s="34">
        <f>C26+E26-D26</f>
        <v>14104.809999999998</v>
      </c>
    </row>
    <row r="27" spans="1:8" ht="21.75" customHeight="1">
      <c r="A27"/>
      <c r="B27" s="14" t="s">
        <v>38</v>
      </c>
      <c r="C27" s="7"/>
      <c r="D27" s="7">
        <v>13827.07</v>
      </c>
      <c r="E27" s="9"/>
      <c r="F27" s="9"/>
      <c r="G27"/>
      <c r="H27"/>
    </row>
    <row r="28" spans="2:6" ht="13.5" customHeight="1">
      <c r="B28" s="32" t="s">
        <v>40</v>
      </c>
      <c r="C28" s="7"/>
      <c r="D28" s="7"/>
      <c r="E28" s="5"/>
      <c r="F28" s="5"/>
    </row>
    <row r="29" spans="2:6" ht="11.25">
      <c r="B29" s="5" t="s">
        <v>22</v>
      </c>
      <c r="C29" s="7"/>
      <c r="D29" s="7">
        <v>18720.51</v>
      </c>
      <c r="E29" s="5"/>
      <c r="F29" s="5"/>
    </row>
    <row r="30" spans="1:8" ht="11.25" customHeight="1">
      <c r="A30"/>
      <c r="B30" s="14" t="s">
        <v>23</v>
      </c>
      <c r="C30" s="7"/>
      <c r="D30" s="7"/>
      <c r="E30" s="9"/>
      <c r="F30" s="9"/>
      <c r="G30"/>
      <c r="H30"/>
    </row>
    <row r="31" spans="1:8" ht="11.25" customHeight="1">
      <c r="A31"/>
      <c r="B31" s="14" t="s">
        <v>24</v>
      </c>
      <c r="C31" s="7"/>
      <c r="D31" s="7"/>
      <c r="E31" s="9"/>
      <c r="F31" s="9"/>
      <c r="G31"/>
      <c r="H31"/>
    </row>
    <row r="32" spans="1:8" ht="20.25" customHeight="1">
      <c r="A32"/>
      <c r="B32" s="14" t="s">
        <v>31</v>
      </c>
      <c r="C32" s="7"/>
      <c r="D32" s="7"/>
      <c r="E32" s="9"/>
      <c r="F32" s="9"/>
      <c r="G32"/>
      <c r="H32"/>
    </row>
    <row r="33" spans="1:8" ht="32.25" customHeight="1">
      <c r="A33"/>
      <c r="B33" s="14" t="s">
        <v>25</v>
      </c>
      <c r="C33" s="7"/>
      <c r="D33" s="7">
        <f>1229+4000</f>
        <v>5229</v>
      </c>
      <c r="E33" s="9"/>
      <c r="F33" s="9"/>
      <c r="G33"/>
      <c r="H33"/>
    </row>
    <row r="34" spans="1:8" ht="21.75" customHeight="1">
      <c r="A34"/>
      <c r="B34" s="14" t="s">
        <v>33</v>
      </c>
      <c r="C34" s="7"/>
      <c r="D34" s="7">
        <f>11258+9348.5+6899.45-9000</f>
        <v>18505.95</v>
      </c>
      <c r="E34" s="9"/>
      <c r="F34" s="9"/>
      <c r="G34"/>
      <c r="H34"/>
    </row>
    <row r="35" spans="1:8" ht="11.25" customHeight="1">
      <c r="A35"/>
      <c r="B35" s="14" t="s">
        <v>34</v>
      </c>
      <c r="C35" s="7"/>
      <c r="D35" s="7">
        <f>4041.76+5000</f>
        <v>9041.76</v>
      </c>
      <c r="E35" s="9"/>
      <c r="F35" s="9"/>
      <c r="G35"/>
      <c r="H35"/>
    </row>
    <row r="36" spans="1:8" ht="11.25" customHeight="1">
      <c r="A36"/>
      <c r="B36" s="14" t="s">
        <v>26</v>
      </c>
      <c r="C36" s="7"/>
      <c r="D36" s="7">
        <f>SUM(D37:D39)</f>
        <v>26795.95</v>
      </c>
      <c r="E36" s="9"/>
      <c r="F36" s="9"/>
      <c r="G36"/>
      <c r="H36"/>
    </row>
    <row r="37" spans="2:6" ht="11.25">
      <c r="B37" s="15" t="s">
        <v>37</v>
      </c>
      <c r="C37" s="7"/>
      <c r="D37" s="7">
        <v>20237.43</v>
      </c>
      <c r="E37" s="5"/>
      <c r="F37" s="5"/>
    </row>
    <row r="38" spans="1:8" ht="32.25" customHeight="1">
      <c r="A38"/>
      <c r="B38" s="16" t="s">
        <v>27</v>
      </c>
      <c r="C38" s="25"/>
      <c r="D38" s="25">
        <v>4459.91</v>
      </c>
      <c r="E38" s="9"/>
      <c r="F38" s="9"/>
      <c r="G38"/>
      <c r="H38"/>
    </row>
    <row r="39" spans="1:8" ht="11.25" customHeight="1">
      <c r="A39"/>
      <c r="B39" s="16" t="s">
        <v>28</v>
      </c>
      <c r="C39" s="7"/>
      <c r="D39" s="7">
        <v>2098.61</v>
      </c>
      <c r="E39" s="9"/>
      <c r="F39" s="9"/>
      <c r="G39"/>
      <c r="H39"/>
    </row>
    <row r="40" spans="1:8" ht="11.25" customHeight="1">
      <c r="A40"/>
      <c r="B40" s="26"/>
      <c r="C40" s="27"/>
      <c r="D40" s="28"/>
      <c r="E40" s="29"/>
      <c r="F40"/>
      <c r="G40"/>
      <c r="H40"/>
    </row>
    <row r="41" spans="1:8" ht="11.25" customHeight="1">
      <c r="A41"/>
      <c r="B41" s="26"/>
      <c r="C41" s="27"/>
      <c r="D41" s="28"/>
      <c r="E41" s="29"/>
      <c r="F41"/>
      <c r="G41"/>
      <c r="H41"/>
    </row>
    <row r="42" spans="1:8" ht="11.25" customHeight="1">
      <c r="A42"/>
      <c r="B42" s="26"/>
      <c r="C42" s="27"/>
      <c r="D42" s="28"/>
      <c r="E42" s="29"/>
      <c r="F42"/>
      <c r="G42"/>
      <c r="H42"/>
    </row>
    <row r="44" spans="2:4" ht="12">
      <c r="B44" s="17" t="s">
        <v>29</v>
      </c>
      <c r="C44" s="18"/>
      <c r="D44" s="19" t="s">
        <v>30</v>
      </c>
    </row>
  </sheetData>
  <sheetProtection/>
  <mergeCells count="4">
    <mergeCell ref="B2:G2"/>
    <mergeCell ref="B9:G9"/>
    <mergeCell ref="B16:G16"/>
    <mergeCell ref="B24:G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 Кокорина</cp:lastModifiedBy>
  <cp:lastPrinted>2017-03-02T09:53:08Z</cp:lastPrinted>
  <dcterms:created xsi:type="dcterms:W3CDTF">2017-02-17T04:02:19Z</dcterms:created>
  <dcterms:modified xsi:type="dcterms:W3CDTF">2017-03-18T05:57:59Z</dcterms:modified>
  <cp:category/>
  <cp:version/>
  <cp:contentType/>
  <cp:contentStatus/>
  <cp:revision>1</cp:revision>
</cp:coreProperties>
</file>