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<sst xmlns="http://schemas.openxmlformats.org/spreadsheetml/2006/main" count="61" uniqueCount="54">
  <si>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</si>
  <si>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</si>
  <si>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</si>
  <si>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</si>
  <si>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</si>
  <si>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</si>
  <si>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</si>
  <si>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</si>
  <si>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</si>
  <si>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</si>
  <si>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</si>
  <si>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</si>
  <si>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</si>
  <si>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</si>
  <si>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</si>
  <si>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</si>
  <si>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</si>
  <si>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</si>
  <si>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</si>
  <si>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</si>
  <si>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</si>
  <si>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</si>
  <si>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</si>
  <si>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</si>
  <si>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</si>
  <si>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</si>
  <si>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</si>
  <si>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</si>
  <si>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</si>
  <si>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</si>
  <si>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</si>
  <si>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</si>
  <si>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</si>
  <si>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</si>
  <si>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</si>
  <si>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</si>
  <si>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</si>
  <si>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</si>
  <si>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</si>
  <si>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</si>
  <si>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</si>
  <si>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</si>
  <si>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</si>
  <si>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</si>
  <si>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Клубная д. № 16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</si>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</sst>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7">
      <selection activeCell="M33" sqref="M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586.5</v>
      </c>
    </row>
    <row r="7" spans="1:4" ht="11.25">
      <c r="A7" s="4"/>
      <c r="B7" s="5" t="s">
        <v>5</v>
      </c>
      <c r="C7" s="6" t="s">
        <v>4</v>
      </c>
      <c r="D7" s="7">
        <v>586.5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4813.44</v>
      </c>
      <c r="D12" s="7">
        <v>22009.97</v>
      </c>
      <c r="E12" s="7">
        <v>20848.1</v>
      </c>
      <c r="F12" s="7">
        <f>C12+D12-E12</f>
        <v>5975.310000000001</v>
      </c>
    </row>
    <row r="13" spans="2:6" ht="11.25">
      <c r="B13" s="5" t="s">
        <v>10</v>
      </c>
      <c r="C13" s="7">
        <v>13173.89</v>
      </c>
      <c r="D13" s="7">
        <v>61179.41</v>
      </c>
      <c r="E13" s="7">
        <v>57671.82</v>
      </c>
      <c r="F13" s="7">
        <f>C13+D13-E13</f>
        <v>16681.480000000003</v>
      </c>
    </row>
    <row r="14" spans="2:6" ht="11.25">
      <c r="B14" s="10" t="s">
        <v>11</v>
      </c>
      <c r="C14" s="22">
        <f>C12+C13</f>
        <v>17987.329999999998</v>
      </c>
      <c r="D14" s="22">
        <f>D12+D13</f>
        <v>83189.38</v>
      </c>
      <c r="E14" s="22">
        <f>SUM(E12:E13)</f>
        <v>78519.92</v>
      </c>
      <c r="F14" s="22">
        <f>F12+F13</f>
        <v>22656.790000000005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33779.86</v>
      </c>
      <c r="D19" s="20">
        <f>D20+D21+D22+D23</f>
        <v>121720.84</v>
      </c>
      <c r="E19" s="20">
        <f>E20+E21+E22+E23</f>
        <v>113216.04</v>
      </c>
      <c r="F19" s="20">
        <f>F20+F21+F22+F23</f>
        <v>42284.66000000002</v>
      </c>
      <c r="G19" s="24">
        <f>E19/D19*100</f>
        <v>93.01286451851631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33779.86</v>
      </c>
      <c r="D21" s="7">
        <v>121720.84</v>
      </c>
      <c r="E21" s="7">
        <v>113216.04</v>
      </c>
      <c r="F21" s="7">
        <f>C21+D21-E21</f>
        <v>42284.66000000002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-5417.53</v>
      </c>
      <c r="D27" s="34">
        <f>D28+D29+D30+D31+D32+D33+D34+D35+D36+D37+D41</f>
        <v>134110.41000000003</v>
      </c>
      <c r="E27" s="34">
        <f>E19</f>
        <v>113216.04</v>
      </c>
      <c r="F27" s="34">
        <f>C27+E27-D27</f>
        <v>-26311.900000000038</v>
      </c>
    </row>
    <row r="28" spans="1:8" ht="21.75" customHeight="1">
      <c r="A28"/>
      <c r="B28" s="14" t="s">
        <v>38</v>
      </c>
      <c r="C28" s="7"/>
      <c r="D28" s="7">
        <f>2077+13724.08</f>
        <v>15801.08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21462.22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8783+250</f>
        <v>9033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4005+7480+24173+4540+5712.15</f>
        <v>45910.15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4011.66+4288</f>
        <v>8299.66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27967.55</v>
      </c>
      <c r="E37" s="9"/>
      <c r="F37" s="9"/>
      <c r="G37"/>
      <c r="H37"/>
    </row>
    <row r="38" spans="2:6" ht="11.25">
      <c r="B38" s="15" t="s">
        <v>37</v>
      </c>
      <c r="C38" s="7"/>
      <c r="D38" s="7">
        <v>20110.65</v>
      </c>
      <c r="E38" s="5"/>
      <c r="F38" s="5"/>
    </row>
    <row r="39" spans="1:8" ht="32.25" customHeight="1">
      <c r="A39"/>
      <c r="B39" s="16" t="s">
        <v>27</v>
      </c>
      <c r="C39" s="25"/>
      <c r="D39" s="25">
        <v>5797.85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2059.05</v>
      </c>
      <c r="E40" s="9"/>
      <c r="F40" s="9"/>
      <c r="G40"/>
      <c r="H40"/>
    </row>
    <row r="41" spans="1:8" ht="11.25" customHeight="1">
      <c r="A41"/>
      <c r="B41" s="16" t="s">
        <v>46</v>
      </c>
      <c r="C41" s="7"/>
      <c r="D41" s="7">
        <f>D42+D43+D44+D45</f>
        <v>5636.75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265.85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739.32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4631.58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2018-03-22T15:17:15Z</dcterms:modified>
  <cp:category/>
  <cp:version/>
  <cp:contentType/>
  <cp:contentStatus/>
  <cp:revision>1</cp:revision>
</cp:coreProperties>
</file>