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<sst xmlns="http://schemas.openxmlformats.org/spreadsheetml/2006/main" count="61" uniqueCount="54">
  <si>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</si>
  <si>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</si>
  <si>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</si>
  <si>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</si>
  <si>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</si>
  <si>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</si>
  <si>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</si>
  <si>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</si>
  <si>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</si>
  <si>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</si>
  <si>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</si>
  <si>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</si>
  <si>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</si>
  <si>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</si>
  <si>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</si>
  <si>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</si>
  <si>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</si>
  <si>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</si>
  <si>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</si>
  <si>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</si>
  <si>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</si>
  <si>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</si>
  <si>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</si>
  <si>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</si>
  <si>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</si>
  <si>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</si>
  <si>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</si>
  <si>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</si>
  <si>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</si>
  <si>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</si>
  <si>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</si>
  <si>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</si>
  <si>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</si>
  <si>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</si>
  <si>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</si>
  <si>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</si>
  <si>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</si>
  <si>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</si>
  <si>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</si>
  <si>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</si>
  <si>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</si>
  <si>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</si>
  <si>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</si>
  <si>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</si>
  <si>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</si>
  <si>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</si>
  <si>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</si>
  <si>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</si>
  <si>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</si>
  <si>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</si>
  <si>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</si>
  <si>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</si>
  <si>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</si>
  <si>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Токарей д. № 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</si>
</sst>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14">
      <selection activeCell="M41" sqref="M4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1198.8</v>
      </c>
    </row>
    <row r="7" spans="1:4" ht="11.25">
      <c r="A7" s="4"/>
      <c r="B7" s="5" t="s">
        <v>5</v>
      </c>
      <c r="C7" s="6" t="s">
        <v>4</v>
      </c>
      <c r="D7" s="7">
        <v>1198.8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54400.57</v>
      </c>
      <c r="D12" s="7">
        <v>53611.02</v>
      </c>
      <c r="E12" s="7">
        <v>60158.51</v>
      </c>
      <c r="F12" s="7">
        <f>C12+D12-E12</f>
        <v>47853.079999999994</v>
      </c>
    </row>
    <row r="13" spans="2:6" ht="11.25">
      <c r="B13" s="5" t="s">
        <v>10</v>
      </c>
      <c r="C13" s="7">
        <v>144123.16</v>
      </c>
      <c r="D13" s="7">
        <v>138777.51</v>
      </c>
      <c r="E13" s="7">
        <v>153615.34</v>
      </c>
      <c r="F13" s="7">
        <f>C13+D13-E13</f>
        <v>129285.33000000005</v>
      </c>
    </row>
    <row r="14" spans="2:6" ht="11.25">
      <c r="B14" s="10" t="s">
        <v>11</v>
      </c>
      <c r="C14" s="22">
        <f>C12+C13</f>
        <v>198523.73</v>
      </c>
      <c r="D14" s="22">
        <f>D12+D13</f>
        <v>192388.53</v>
      </c>
      <c r="E14" s="22">
        <f>SUM(E12:E13)</f>
        <v>213773.85</v>
      </c>
      <c r="F14" s="22">
        <f>F12+F13</f>
        <v>177138.41000000003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109698.96</v>
      </c>
      <c r="D19" s="20">
        <f>D20+D21+D22+D23</f>
        <v>250048.35</v>
      </c>
      <c r="E19" s="20">
        <f>E20+E21+E22+E23</f>
        <v>246503.78</v>
      </c>
      <c r="F19" s="20">
        <f>F20+F21+F22+F23</f>
        <v>113243.53</v>
      </c>
      <c r="G19" s="24">
        <f>E19/D19*100</f>
        <v>98.58244615491364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109698.96</v>
      </c>
      <c r="D21" s="7">
        <v>250048.35</v>
      </c>
      <c r="E21" s="7">
        <v>246503.78</v>
      </c>
      <c r="F21" s="7">
        <f>C21+D21-E21</f>
        <v>113243.53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2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L26" s="43"/>
    </row>
    <row r="27" spans="2:6" ht="11.25">
      <c r="B27" s="30"/>
      <c r="C27" s="34">
        <v>-124296.49</v>
      </c>
      <c r="D27" s="34">
        <f>D28+D29+D30+D31+D32+D33+D34+D35+D36+D37+D41</f>
        <v>244395.66999999998</v>
      </c>
      <c r="E27" s="34">
        <f>E19</f>
        <v>246503.78</v>
      </c>
      <c r="F27" s="34">
        <f>C27+E27-D27</f>
        <v>-122188.37999999999</v>
      </c>
    </row>
    <row r="28" spans="1:8" ht="21.75" customHeight="1">
      <c r="A28"/>
      <c r="B28" s="14" t="s">
        <v>38</v>
      </c>
      <c r="C28" s="7"/>
      <c r="D28" s="7">
        <f>2893.6+24311.66</f>
        <v>27205.26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49528.71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6200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9807+5250</f>
        <v>15057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25386+4864+8416+18840+2000</f>
        <v>59506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9334.34+5770.1</f>
        <v>15104.44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59360.2</v>
      </c>
      <c r="E37" s="9"/>
      <c r="F37" s="9"/>
      <c r="G37"/>
      <c r="H37"/>
    </row>
    <row r="38" spans="2:6" ht="11.25">
      <c r="B38" s="15" t="s">
        <v>37</v>
      </c>
      <c r="C38" s="7"/>
      <c r="D38" s="7">
        <v>40979.71</v>
      </c>
      <c r="E38" s="5"/>
      <c r="F38" s="5"/>
    </row>
    <row r="39" spans="1:8" ht="32.25" customHeight="1">
      <c r="A39"/>
      <c r="B39" s="16" t="s">
        <v>27</v>
      </c>
      <c r="C39" s="25"/>
      <c r="D39" s="25">
        <v>14045.56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4334.93</v>
      </c>
      <c r="E40" s="9"/>
      <c r="F40" s="9"/>
      <c r="G40"/>
      <c r="H40"/>
    </row>
    <row r="41" spans="1:8" ht="21.75" customHeight="1">
      <c r="A41"/>
      <c r="B41" s="16" t="s">
        <v>45</v>
      </c>
      <c r="C41" s="7"/>
      <c r="D41" s="7">
        <f>D42+D43+D44+D45</f>
        <v>12434.060000000001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1174.71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2276.15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8983.2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2019-03-20T06:05:16Z</dcterms:modified>
  <cp:category/>
  <cp:version/>
  <cp:contentType/>
  <cp:contentStatus/>
  <cp:revision>1</cp:revision>
</cp:coreProperties>
</file>