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<sst xmlns="http://schemas.openxmlformats.org/spreadsheetml/2006/main" count="61" uniqueCount="54">
  <si>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</si>
  <si>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</si>
  <si>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</si>
  <si>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</si>
  <si>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</si>
  <si>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</si>
  <si>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</si>
  <si>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</si>
  <si>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</si>
  <si>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</si>
  <si>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</si>
  <si>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</si>
  <si>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</si>
  <si>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</si>
  <si>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</si>
  <si>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</si>
  <si>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</si>
  <si>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</si>
  <si>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</si>
  <si>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</si>
  <si>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</si>
  <si>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</si>
  <si>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</si>
  <si>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</si>
  <si>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</si>
  <si>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</si>
  <si>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</si>
  <si>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</si>
  <si>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</si>
  <si>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</si>
  <si>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</si>
  <si>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</si>
  <si>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</si>
  <si>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</si>
  <si>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</si>
  <si>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</si>
  <si>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</si>
  <si>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</si>
  <si>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</si>
  <si>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</si>
  <si>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</si>
  <si>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</si>
  <si>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</si>
  <si>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</si>
  <si>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</si>
  <si>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</si>
  <si>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</si>
  <si>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</si>
  <si>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</si>
  <si>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</si>
  <si>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</si>
  <si>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</si>
  <si>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</si>
  <si>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Калинина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</si>
</sst>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3">
      <selection activeCell="D50" sqref="D5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1146.5</v>
      </c>
    </row>
    <row r="7" spans="1:4" ht="11.25">
      <c r="A7" s="4"/>
      <c r="B7" s="5" t="s">
        <v>5</v>
      </c>
      <c r="C7" s="6" t="s">
        <v>4</v>
      </c>
      <c r="D7" s="7">
        <v>1098.2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13938.31</v>
      </c>
      <c r="D12" s="7">
        <v>29093.16</v>
      </c>
      <c r="E12" s="7">
        <v>36627.59</v>
      </c>
      <c r="F12" s="7">
        <f>C12+D12-E12</f>
        <v>6403.880000000005</v>
      </c>
    </row>
    <row r="13" spans="2:6" ht="11.25">
      <c r="B13" s="5" t="s">
        <v>10</v>
      </c>
      <c r="C13" s="7">
        <v>30700.75</v>
      </c>
      <c r="D13" s="7">
        <v>72085.15</v>
      </c>
      <c r="E13" s="7">
        <v>89686.89</v>
      </c>
      <c r="F13" s="7">
        <f>C13+D13-E13</f>
        <v>13099.009999999995</v>
      </c>
    </row>
    <row r="14" spans="2:6" ht="11.25">
      <c r="B14" s="10" t="s">
        <v>11</v>
      </c>
      <c r="C14" s="22">
        <f>C12+C13</f>
        <v>44639.06</v>
      </c>
      <c r="D14" s="22">
        <f>D12+D13</f>
        <v>101178.31</v>
      </c>
      <c r="E14" s="22">
        <f>SUM(E12:E13)</f>
        <v>126314.48</v>
      </c>
      <c r="F14" s="22">
        <f>F12+F13</f>
        <v>19502.89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64342.32</v>
      </c>
      <c r="D19" s="20">
        <f>D20+D21+D22+D23</f>
        <v>215076.6</v>
      </c>
      <c r="E19" s="20">
        <f>E20+E21+E22+E23</f>
        <v>225431.55</v>
      </c>
      <c r="F19" s="20">
        <f>F20+F21+F22+F23</f>
        <v>53987.369999999995</v>
      </c>
      <c r="G19" s="24">
        <f>E19/D19*100</f>
        <v>104.81454049394495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64342.32</v>
      </c>
      <c r="D21" s="7">
        <v>215076.6</v>
      </c>
      <c r="E21" s="7">
        <v>225431.55</v>
      </c>
      <c r="F21" s="7">
        <f>C21+D21-E21</f>
        <v>53987.369999999995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39"/>
    </row>
    <row r="27" spans="2:6" ht="11.25">
      <c r="B27" s="30"/>
      <c r="C27" s="34">
        <v>-21235.11</v>
      </c>
      <c r="D27" s="34">
        <f>D28+D29+D30+D31+D32+D33+D34+D35+D36+D37+D41</f>
        <v>206766</v>
      </c>
      <c r="E27" s="34">
        <f>E19</f>
        <v>225431.55</v>
      </c>
      <c r="F27" s="34">
        <f>C27+E27-D27</f>
        <v>-2569.5599999999977</v>
      </c>
    </row>
    <row r="28" spans="1:8" ht="21.75" customHeight="1">
      <c r="A28"/>
      <c r="B28" s="14" t="s">
        <v>38</v>
      </c>
      <c r="C28" s="7"/>
      <c r="D28" s="7">
        <f>22271.5+682.6</f>
        <v>22954.1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28908.53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4767.93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2400</f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1496+1496+15354+3044.45</f>
        <v>21390.45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8927.11</f>
        <v>8927.11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54071.380000000005</v>
      </c>
      <c r="E37" s="9"/>
      <c r="F37" s="9"/>
      <c r="G37"/>
      <c r="H37"/>
    </row>
    <row r="38" spans="2:6" ht="11.25">
      <c r="B38" s="15" t="s">
        <v>37</v>
      </c>
      <c r="C38" s="7"/>
      <c r="D38" s="7">
        <v>39367.08</v>
      </c>
      <c r="E38" s="5"/>
      <c r="F38" s="5"/>
    </row>
    <row r="39" spans="1:8" ht="32.25" customHeight="1">
      <c r="A39"/>
      <c r="B39" s="16" t="s">
        <v>27</v>
      </c>
      <c r="C39" s="25"/>
      <c r="D39" s="25">
        <v>10733.68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3970.62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63346.5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801.1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1554.61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60990.79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49</v>
      </c>
      <c r="C47" s="43"/>
      <c r="D47" s="43"/>
      <c r="E47" s="43"/>
      <c r="F47" s="43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>
        <v>8364.02</v>
      </c>
      <c r="D49" s="7">
        <v>8216.8</v>
      </c>
      <c r="E49" s="7">
        <f>C49*0.35</f>
        <v>2927.407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2017-03-14T11:32:40Z</cp:lastPrinted>
  <dcterms:created xsi:type="dcterms:W3CDTF">2017-02-17T04:02:19Z</dcterms:created>
  <dcterms:modified xsi:type="dcterms:W3CDTF">2019-03-24T08:11:56Z</dcterms:modified>
  <cp:category/>
  <cp:version/>
  <cp:contentType/>
  <cp:contentStatus/>
  <cp:revision>1</cp:revision>
</cp:coreProperties>
</file>