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<sst xmlns="http://schemas.openxmlformats.org/spreadsheetml/2006/main" count="61" uniqueCount="54">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</sst>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52"/>
  <sheetViews>
    <sheetView tabSelected="1" zoomScalePageLayoutView="0" workbookViewId="0" topLeftCell="A1">
      <selection activeCell="M23" sqref="M23:M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4856.1</v>
      </c>
    </row>
    <row r="7" spans="1:4" ht="11.25">
      <c r="A7" s="4"/>
      <c r="B7" s="5" t="s">
        <v>5</v>
      </c>
      <c r="C7" s="6" t="s">
        <v>4</v>
      </c>
      <c r="D7" s="7">
        <v>4856.1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34821.67</v>
      </c>
      <c r="D12" s="7">
        <v>112488.33</v>
      </c>
      <c r="E12" s="7">
        <v>123227.84</v>
      </c>
      <c r="F12" s="7">
        <f>C12+D12-E12</f>
        <v>24082.160000000003</v>
      </c>
    </row>
    <row r="13" spans="2:6" ht="11.25">
      <c r="B13" s="5" t="s">
        <v>10</v>
      </c>
      <c r="C13" s="7">
        <v>88035.59</v>
      </c>
      <c r="D13" s="7">
        <v>268198.95</v>
      </c>
      <c r="E13" s="7">
        <v>292108.87</v>
      </c>
      <c r="F13" s="7">
        <f>C13+D13-E13</f>
        <v>64125.67000000004</v>
      </c>
    </row>
    <row r="14" spans="2:6" ht="11.25">
      <c r="B14" s="10" t="s">
        <v>11</v>
      </c>
      <c r="C14" s="22">
        <f>C12+C13</f>
        <v>122857.26</v>
      </c>
      <c r="D14" s="22">
        <f>D12+D13</f>
        <v>380687.28</v>
      </c>
      <c r="E14" s="22">
        <f>SUM(E12:E13)</f>
        <v>415336.70999999996</v>
      </c>
      <c r="F14" s="22">
        <f>F12+F13</f>
        <v>88207.83000000005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175503.08</v>
      </c>
      <c r="D19" s="20">
        <f>D20+D21+D22+D23</f>
        <v>940371.53</v>
      </c>
      <c r="E19" s="20">
        <f>E20+E21+E22+E23</f>
        <v>913176.46</v>
      </c>
      <c r="F19" s="20">
        <f>F20+F21+F22+F23</f>
        <v>202698.15000000014</v>
      </c>
      <c r="G19" s="24">
        <f>E19/D19*100</f>
        <v>97.10805047447576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175503.08</v>
      </c>
      <c r="D21" s="7">
        <v>940371.53</v>
      </c>
      <c r="E21" s="7">
        <v>913176.46</v>
      </c>
      <c r="F21" s="7">
        <f>C21+D21-E21</f>
        <v>202698.15000000014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5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O26" s="43"/>
    </row>
    <row r="27" spans="2:6" ht="11.25">
      <c r="B27" s="30"/>
      <c r="C27" s="34">
        <v>12812.03</v>
      </c>
      <c r="D27" s="34">
        <f>D28+D29+D30+D31+D32+D33+D34+D35+D36+D37+D41</f>
        <v>876869.9299999999</v>
      </c>
      <c r="E27" s="34">
        <f>E19</f>
        <v>913176.46</v>
      </c>
      <c r="F27" s="34">
        <f>C27+E27-D27</f>
        <v>49118.560000000056</v>
      </c>
    </row>
    <row r="28" spans="1:8" ht="21.75" customHeight="1">
      <c r="A28"/>
      <c r="B28" s="14" t="s">
        <v>38</v>
      </c>
      <c r="C28" s="7"/>
      <c r="D28" s="7">
        <f>98481.71+2760.1</f>
        <v>101241.81000000001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3224</v>
      </c>
      <c r="E29" s="5"/>
      <c r="F29" s="5"/>
    </row>
    <row r="30" spans="2:6" ht="11.25">
      <c r="B30" s="5" t="s">
        <v>22</v>
      </c>
      <c r="C30" s="7"/>
      <c r="D30" s="7">
        <v>118584.37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14021.9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8630+9000</f>
        <v>17630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5444</f>
        <v>5444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30223+16415+19403+19284+100000</f>
        <v>185325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37811.55+31475.11</f>
        <v>69286.66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224100.71000000002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166000.64</v>
      </c>
      <c r="E38" s="5"/>
      <c r="F38" s="5"/>
    </row>
    <row r="39" spans="1:8" ht="32.25" customHeight="1">
      <c r="A39"/>
      <c r="B39" s="16" t="s">
        <v>27</v>
      </c>
      <c r="C39" s="25"/>
      <c r="D39" s="25">
        <v>40540.13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17559.94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138011.47999999998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3385.04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6585.04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128041.4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2019-03-18T14:23:50Z</dcterms:modified>
  <cp:category/>
  <cp:version/>
  <cp:contentType/>
  <cp:contentStatus/>
  <cp:revision>1</cp:revision>
</cp:coreProperties>
</file>