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<sst xmlns="http://schemas.openxmlformats.org/spreadsheetml/2006/main" count="49" uniqueCount="45">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</sst>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R44"/>
  <sheetViews>
    <sheetView tabSelected="1" zoomScalePageLayoutView="0" workbookViewId="0" topLeftCell="A13">
      <selection activeCell="K39" sqref="K39:O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8" t="s">
        <v>44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2039.8</v>
      </c>
    </row>
    <row r="7" spans="1:4" ht="11.25">
      <c r="A7" s="4"/>
      <c r="B7" s="5" t="s">
        <v>5</v>
      </c>
      <c r="C7" s="6" t="s">
        <v>4</v>
      </c>
      <c r="D7" s="7">
        <v>2039.8</v>
      </c>
    </row>
    <row r="9" spans="1:8" ht="12.75" customHeight="1">
      <c r="A9"/>
      <c r="B9" s="39" t="s">
        <v>6</v>
      </c>
      <c r="C9" s="39"/>
      <c r="D9" s="39"/>
      <c r="E9" s="39"/>
      <c r="F9" s="39"/>
      <c r="G9" s="39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5715.21</v>
      </c>
      <c r="D12" s="7">
        <v>44862.25</v>
      </c>
      <c r="E12" s="7">
        <v>40109.41</v>
      </c>
      <c r="F12" s="7">
        <f>C12+D12-E12</f>
        <v>10468.049999999996</v>
      </c>
    </row>
    <row r="13" spans="2:6" ht="11.25">
      <c r="B13" s="5" t="s">
        <v>10</v>
      </c>
      <c r="C13" s="7">
        <v>12974.24</v>
      </c>
      <c r="D13" s="7">
        <v>114457.09</v>
      </c>
      <c r="E13" s="7">
        <v>100127.47</v>
      </c>
      <c r="F13" s="7">
        <f>C13+D13-E13</f>
        <v>27303.86</v>
      </c>
    </row>
    <row r="14" spans="2:6" ht="11.25">
      <c r="B14" s="10" t="s">
        <v>11</v>
      </c>
      <c r="C14" s="22">
        <f>C12+C13</f>
        <v>18689.45</v>
      </c>
      <c r="D14" s="22">
        <f>D12+D13</f>
        <v>159319.34</v>
      </c>
      <c r="E14" s="22">
        <f>SUM(E12:E13)</f>
        <v>140236.88</v>
      </c>
      <c r="F14" s="22">
        <f>F12+F13</f>
        <v>37771.909999999996</v>
      </c>
    </row>
    <row r="16" spans="1:8" ht="24.75" customHeight="1">
      <c r="A16"/>
      <c r="B16" s="39" t="s">
        <v>12</v>
      </c>
      <c r="C16" s="39"/>
      <c r="D16" s="39"/>
      <c r="E16" s="39"/>
      <c r="F16" s="39"/>
      <c r="G16" s="39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46268.82</v>
      </c>
      <c r="D19" s="20">
        <f>D20+D21+D20</f>
        <v>368706.49</v>
      </c>
      <c r="E19" s="20">
        <f>E20+E21+E20</f>
        <v>343580.09</v>
      </c>
      <c r="F19" s="20">
        <f>F20+F21+F20</f>
        <v>71395.21999999997</v>
      </c>
      <c r="G19" s="24">
        <f>E19/D19*100</f>
        <v>93.18525692346778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46268.82</v>
      </c>
      <c r="D21" s="7">
        <v>368706.49</v>
      </c>
      <c r="E21" s="7">
        <v>343580.09</v>
      </c>
      <c r="F21" s="7">
        <f>C21+D21-E21</f>
        <v>71395.21999999997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40" t="s">
        <v>19</v>
      </c>
      <c r="C24" s="40"/>
      <c r="D24" s="40"/>
      <c r="E24" s="40"/>
      <c r="F24" s="40"/>
      <c r="G24" s="40"/>
    </row>
    <row r="25" spans="2:17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  <c r="K25" s="35"/>
      <c r="L25" s="35"/>
      <c r="Q25" s="36"/>
    </row>
    <row r="26" spans="2:17" ht="11.25">
      <c r="B26" s="30"/>
      <c r="C26" s="34">
        <v>29302.84</v>
      </c>
      <c r="D26" s="34">
        <f>D27+D28+D29+D30+D31+D32+D33+D34+D35+D36</f>
        <v>451942.50999999995</v>
      </c>
      <c r="E26" s="34">
        <f>E19</f>
        <v>343580.09</v>
      </c>
      <c r="F26" s="34">
        <f>C26+E26-D26</f>
        <v>-79059.5799999999</v>
      </c>
      <c r="Q26" s="36"/>
    </row>
    <row r="27" spans="1:17" ht="21.75" customHeight="1">
      <c r="A27"/>
      <c r="B27" s="14" t="s">
        <v>38</v>
      </c>
      <c r="C27" s="7"/>
      <c r="D27" s="7">
        <f>47155.03+1800+5512.75+1669+1443</f>
        <v>57579.78</v>
      </c>
      <c r="E27" s="9"/>
      <c r="F27" s="9"/>
      <c r="G27"/>
      <c r="H27"/>
      <c r="Q27" s="36"/>
    </row>
    <row r="28" spans="2:6" ht="13.5" customHeight="1">
      <c r="B28" s="32" t="s">
        <v>40</v>
      </c>
      <c r="C28" s="7"/>
      <c r="D28" s="7"/>
      <c r="E28" s="5"/>
      <c r="F28" s="5"/>
    </row>
    <row r="29" spans="2:18" ht="11.25">
      <c r="B29" s="5" t="s">
        <v>22</v>
      </c>
      <c r="C29" s="7"/>
      <c r="D29" s="7">
        <v>38902.42</v>
      </c>
      <c r="E29" s="5"/>
      <c r="F29" s="5"/>
      <c r="K29" s="35"/>
      <c r="L29" s="35"/>
      <c r="M29" s="35"/>
      <c r="N29" s="35"/>
      <c r="O29" s="35"/>
      <c r="P29" s="35"/>
      <c r="Q29" s="35"/>
      <c r="R29" s="37"/>
    </row>
    <row r="30" spans="1:18" ht="11.25" customHeight="1">
      <c r="A30"/>
      <c r="B30" s="14" t="s">
        <v>23</v>
      </c>
      <c r="C30" s="7"/>
      <c r="D30" s="7"/>
      <c r="E30" s="9"/>
      <c r="F30" s="9"/>
      <c r="G30"/>
      <c r="H30"/>
      <c r="R30" s="37"/>
    </row>
    <row r="31" spans="1:18" ht="11.25" customHeight="1">
      <c r="A31"/>
      <c r="B31" s="14" t="s">
        <v>24</v>
      </c>
      <c r="C31" s="7"/>
      <c r="D31" s="7"/>
      <c r="E31" s="9"/>
      <c r="F31" s="9"/>
      <c r="G31"/>
      <c r="H31"/>
      <c r="R31" s="37"/>
    </row>
    <row r="32" spans="1:18" ht="20.25" customHeight="1">
      <c r="A32"/>
      <c r="B32" s="14" t="s">
        <v>31</v>
      </c>
      <c r="C32" s="7"/>
      <c r="D32" s="7"/>
      <c r="E32" s="9"/>
      <c r="F32" s="9"/>
      <c r="G32"/>
      <c r="H32"/>
      <c r="R32" s="37"/>
    </row>
    <row r="33" spans="1:18" ht="32.25" customHeight="1">
      <c r="A33"/>
      <c r="B33" s="14" t="s">
        <v>25</v>
      </c>
      <c r="C33" s="7"/>
      <c r="D33" s="7">
        <f>3846+3607+1894+1612+1510+2566+5311.8+13946+5264</f>
        <v>39556.8</v>
      </c>
      <c r="E33" s="9"/>
      <c r="F33" s="9"/>
      <c r="G33"/>
      <c r="H33"/>
      <c r="R33" s="37"/>
    </row>
    <row r="34" spans="1:18" ht="21.75" customHeight="1">
      <c r="A34"/>
      <c r="B34" s="14" t="s">
        <v>33</v>
      </c>
      <c r="C34" s="7"/>
      <c r="D34" s="7">
        <f>192954+0.46+23529.47-13946-5264</f>
        <v>197273.93</v>
      </c>
      <c r="E34" s="9"/>
      <c r="F34" s="9"/>
      <c r="G34"/>
      <c r="H34"/>
      <c r="R34" s="37"/>
    </row>
    <row r="35" spans="1:8" ht="11.25" customHeight="1">
      <c r="A35"/>
      <c r="B35" s="14" t="s">
        <v>34</v>
      </c>
      <c r="C35" s="7"/>
      <c r="D35" s="7">
        <v>27990.91</v>
      </c>
      <c r="E35" s="9"/>
      <c r="F35" s="9"/>
      <c r="G35"/>
      <c r="H35"/>
    </row>
    <row r="36" spans="1:18" ht="11.25" customHeight="1">
      <c r="A36"/>
      <c r="B36" s="14" t="s">
        <v>26</v>
      </c>
      <c r="C36" s="7"/>
      <c r="D36" s="7">
        <f>D37+D38+D39</f>
        <v>90638.67</v>
      </c>
      <c r="E36" s="9"/>
      <c r="F36" s="9"/>
      <c r="G36"/>
      <c r="H36"/>
      <c r="R36" s="36"/>
    </row>
    <row r="37" spans="2:6" ht="11.25">
      <c r="B37" s="15" t="s">
        <v>37</v>
      </c>
      <c r="C37" s="7"/>
      <c r="D37" s="7">
        <v>69016.55</v>
      </c>
      <c r="E37" s="5"/>
      <c r="F37" s="5"/>
    </row>
    <row r="38" spans="1:8" ht="32.25" customHeight="1">
      <c r="A38"/>
      <c r="B38" s="16" t="s">
        <v>27</v>
      </c>
      <c r="C38" s="25"/>
      <c r="D38" s="25">
        <v>14465.15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7156.97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2017-03-19T06:46:40Z</dcterms:modified>
  <cp:category/>
  <cp:version/>
  <cp:contentType/>
  <cp:contentStatus/>
  <cp:revision>1</cp:revision>
</cp:coreProperties>
</file>