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<sst xmlns="http://schemas.openxmlformats.org/spreadsheetml/2006/main" count="52" uniqueCount="48">
  <si>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</si>
  <si>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</si>
  <si>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</si>
  <si>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</si>
  <si>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</si>
  <si>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</si>
  <si>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</si>
  <si>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</si>
  <si>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</si>
  <si>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</si>
  <si>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</si>
  <si>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</si>
  <si>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</si>
  <si>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</si>
  <si>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</si>
  <si>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</si>
  <si>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</si>
  <si>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</si>
  <si>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</si>
  <si>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</si>
  <si>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</si>
  <si>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</si>
  <si>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</si>
  <si>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</si>
  <si>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</si>
  <si>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</si>
  <si>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</si>
  <si>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</si>
  <si>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</si>
  <si>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</si>
  <si>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</si>
  <si>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</si>
  <si>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</si>
  <si>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</si>
  <si>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</si>
  <si>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</si>
  <si>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</si>
  <si>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</si>
  <si>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</si>
  <si>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</si>
  <si>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</si>
  <si>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</si>
  <si>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</si>
  <si>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</si>
  <si>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</si>
  <si>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</si>
  <si>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</si>
  <si>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Калинина д. № 38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</si>
</sst>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left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46"/>
  <sheetViews>
    <sheetView tabSelected="1" zoomScalePageLayoutView="0" workbookViewId="0" topLeftCell="A1">
      <selection activeCell="H46" sqref="H4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9.66015625" style="1" customWidth="1"/>
    <col min="9" max="9" width="20.16015625" style="0" customWidth="1"/>
  </cols>
  <sheetData>
    <row r="2" spans="2:7" ht="11.25">
      <c r="B2" s="39" t="s">
        <v>47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882.4</v>
      </c>
    </row>
    <row r="7" spans="1:4" ht="11.25">
      <c r="A7" s="4"/>
      <c r="B7" s="5" t="s">
        <v>5</v>
      </c>
      <c r="C7" s="6" t="s">
        <v>4</v>
      </c>
      <c r="D7" s="7">
        <v>473.4</v>
      </c>
    </row>
    <row r="10" spans="1:8" ht="24.75" customHeight="1">
      <c r="A10"/>
      <c r="B10" s="40" t="s">
        <v>8</v>
      </c>
      <c r="C10" s="40"/>
      <c r="D10" s="40"/>
      <c r="E10" s="40"/>
      <c r="F10" s="40"/>
      <c r="G10" s="40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94520.2</v>
      </c>
      <c r="D13" s="19">
        <f>D14+D15+D16+D17</f>
        <v>191002</v>
      </c>
      <c r="E13" s="19">
        <f>E14+E15+E16+E17</f>
        <v>113272.06</v>
      </c>
      <c r="F13" s="19">
        <f>F14+F15+F16+F17</f>
        <v>172250.14</v>
      </c>
      <c r="G13" s="22">
        <f>E13/D13*100</f>
        <v>59.30412246992178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94520.2</v>
      </c>
      <c r="D15" s="7">
        <v>191002</v>
      </c>
      <c r="E15" s="7">
        <v>113272.06</v>
      </c>
      <c r="F15" s="7">
        <f>C15+D15-E15</f>
        <v>172250.14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2:7" ht="11.25">
      <c r="B17" s="33" t="s">
        <v>38</v>
      </c>
      <c r="C17" s="7"/>
      <c r="D17" s="7"/>
      <c r="E17" s="7"/>
      <c r="F17" s="7"/>
      <c r="G17" s="9"/>
    </row>
    <row r="18" spans="2:7" ht="11.25">
      <c r="B18" s="37"/>
      <c r="C18" s="25"/>
      <c r="D18" s="25"/>
      <c r="E18" s="25"/>
      <c r="F18" s="25"/>
      <c r="G18" s="27"/>
    </row>
    <row r="19" spans="2:7" ht="12.75">
      <c r="B19" s="41" t="s">
        <v>15</v>
      </c>
      <c r="C19" s="41"/>
      <c r="D19" s="41"/>
      <c r="E19" s="41"/>
      <c r="F19" s="41"/>
      <c r="G19" s="41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2" ht="11.25">
      <c r="B21" s="28"/>
      <c r="C21" s="32">
        <v>-191039.92</v>
      </c>
      <c r="D21" s="32">
        <f>D22+D23+D24+D25+D26+D27+D28+D29+D30+D31+D35</f>
        <v>159812.79</v>
      </c>
      <c r="E21" s="32">
        <f>E13</f>
        <v>113272.06</v>
      </c>
      <c r="F21" s="32">
        <f>C21+E21-D21</f>
        <v>-237580.65000000002</v>
      </c>
      <c r="L21" s="38"/>
    </row>
    <row r="22" spans="1:8" ht="21.75" customHeight="1">
      <c r="A22"/>
      <c r="B22" s="13" t="s">
        <v>34</v>
      </c>
      <c r="C22" s="7"/>
      <c r="D22" s="7">
        <f>18530.4+2081.56</f>
        <v>20611.960000000003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913</v>
      </c>
      <c r="E23" s="5"/>
      <c r="F23" s="5"/>
    </row>
    <row r="24" spans="2:6" ht="11.25">
      <c r="B24" s="5" t="s">
        <v>18</v>
      </c>
      <c r="C24" s="7"/>
      <c r="D24" s="7">
        <v>42755.45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1200+1497+9600</f>
        <v>12297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1496+24168+2245+4675+400</f>
        <v>32984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7022.84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28920.940000000002</v>
      </c>
      <c r="E31" s="9"/>
      <c r="F31" s="9"/>
      <c r="G31"/>
      <c r="H31"/>
    </row>
    <row r="32" spans="2:6" ht="11.25">
      <c r="B32" s="14" t="s">
        <v>33</v>
      </c>
      <c r="C32" s="7"/>
      <c r="D32" s="7">
        <v>22607.83</v>
      </c>
      <c r="E32" s="5"/>
      <c r="F32" s="5"/>
    </row>
    <row r="33" spans="1:8" ht="32.25" customHeight="1">
      <c r="A33"/>
      <c r="B33" s="15" t="s">
        <v>23</v>
      </c>
      <c r="C33" s="23"/>
      <c r="D33" s="23">
        <v>4578.29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23">
        <v>1734.82</v>
      </c>
      <c r="E34" s="9"/>
      <c r="F34" s="9"/>
      <c r="G34"/>
      <c r="H34"/>
    </row>
    <row r="35" spans="1:8" ht="19.5" customHeight="1">
      <c r="A35"/>
      <c r="B35" s="15" t="s">
        <v>39</v>
      </c>
      <c r="C35" s="7"/>
      <c r="D35" s="7">
        <f>D36+D37+D38+D39</f>
        <v>14307.599999999999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709.48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1441.64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12156.48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2" t="s">
        <v>44</v>
      </c>
      <c r="C41" s="42"/>
      <c r="D41" s="42"/>
      <c r="E41" s="42"/>
      <c r="F41" s="42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93617.56</v>
      </c>
      <c r="D43" s="7">
        <v>55740.99</v>
      </c>
      <c r="E43" s="7">
        <f>C43*0.35</f>
        <v>32766.145999999997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2020-03-19T09:24:32Z</dcterms:modified>
  <cp:category/>
  <cp:version/>
  <cp:contentType/>
  <cp:contentStatus/>
  <cp:revision>1</cp:revision>
</cp:coreProperties>
</file>