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<sst xmlns="http://schemas.openxmlformats.org/spreadsheetml/2006/main" count="61" uniqueCount="54">
  <si>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</si>
  <si>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</si>
  <si>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</si>
  <si>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</si>
  <si>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</si>
  <si>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</si>
  <si>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</si>
  <si>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</si>
  <si>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</si>
  <si>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</si>
  <si>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</si>
  <si>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</si>
  <si>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</si>
  <si>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</si>
  <si>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</si>
  <si>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</si>
  <si>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</si>
  <si>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</si>
  <si>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</si>
  <si>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</si>
  <si>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</si>
  <si>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</si>
  <si>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</si>
  <si>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</si>
  <si>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</si>
  <si>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</si>
  <si>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</si>
  <si>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</si>
  <si>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</si>
  <si>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</si>
  <si>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</si>
  <si>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</si>
  <si>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</si>
  <si>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</si>
  <si>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</si>
  <si>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</si>
  <si>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</si>
  <si>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</si>
  <si>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</si>
  <si>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</si>
  <si>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</si>
  <si>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</si>
  <si>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</si>
  <si>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</si>
  <si>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</si>
  <si>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</si>
  <si>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</si>
  <si>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</si>
  <si>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</si>
  <si>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</si>
  <si>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</si>
  <si>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</si>
  <si>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</si>
  <si>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01.01.2018 - 31.12.2018 по адресу: 623270, Свердловская обл, Дегтярск г, Калинина д. № 60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</si>
</sst>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22">
      <selection activeCell="D49" sqref="D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3829.89</v>
      </c>
    </row>
    <row r="7" spans="1:4" ht="11.25">
      <c r="A7" s="4"/>
      <c r="B7" s="5" t="s">
        <v>5</v>
      </c>
      <c r="C7" s="6" t="s">
        <v>4</v>
      </c>
      <c r="D7" s="7">
        <v>2666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12433.95</v>
      </c>
      <c r="D12" s="7">
        <v>53924.1</v>
      </c>
      <c r="E12" s="7">
        <v>63835.91</v>
      </c>
      <c r="F12" s="7">
        <f>C12+D12-E12</f>
        <v>2522.1399999999994</v>
      </c>
    </row>
    <row r="13" spans="2:6" ht="11.25">
      <c r="B13" s="5" t="s">
        <v>10</v>
      </c>
      <c r="C13" s="7">
        <v>17865.37</v>
      </c>
      <c r="D13" s="7">
        <v>88694.42</v>
      </c>
      <c r="E13" s="7">
        <v>102199.88</v>
      </c>
      <c r="F13" s="7">
        <f>C13+D13-E13</f>
        <v>4359.909999999989</v>
      </c>
    </row>
    <row r="14" spans="2:6" ht="11.25">
      <c r="B14" s="10" t="s">
        <v>11</v>
      </c>
      <c r="C14" s="22">
        <f>C12+C13</f>
        <v>30299.32</v>
      </c>
      <c r="D14" s="22">
        <f>D12+D13</f>
        <v>142618.52</v>
      </c>
      <c r="E14" s="22">
        <f>SUM(E12:E13)</f>
        <v>166035.79</v>
      </c>
      <c r="F14" s="22">
        <f>F12+F13</f>
        <v>6882.049999999988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73747.86</v>
      </c>
      <c r="D19" s="20">
        <f>D20+D21+D22+D23</f>
        <v>522023.48</v>
      </c>
      <c r="E19" s="20">
        <f>E20+E21+E22+E23</f>
        <v>536467.22</v>
      </c>
      <c r="F19" s="20">
        <f>F20+F21+F22+F23</f>
        <v>59304.119999999995</v>
      </c>
      <c r="G19" s="24">
        <f>E19/D19*100</f>
        <v>102.76687554360582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71262.17</v>
      </c>
      <c r="D21" s="7">
        <v>522023.48</v>
      </c>
      <c r="E21" s="7">
        <v>533981.53</v>
      </c>
      <c r="F21" s="7">
        <f>C21+D21-E21</f>
        <v>59304.119999999995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52</v>
      </c>
      <c r="C23" s="7">
        <v>2485.69</v>
      </c>
      <c r="D23" s="7">
        <v>0</v>
      </c>
      <c r="E23" s="7">
        <v>2485.69</v>
      </c>
      <c r="F23" s="7">
        <f>C23+D23-E23</f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39"/>
    </row>
    <row r="27" spans="2:6" ht="11.25">
      <c r="B27" s="30"/>
      <c r="C27" s="34">
        <v>26067.97</v>
      </c>
      <c r="D27" s="34">
        <f>D28+D29+D30+D31+D32+D33+D34+D35+D36+D37+D41</f>
        <v>631374.45</v>
      </c>
      <c r="E27" s="34">
        <f>E19</f>
        <v>536467.22</v>
      </c>
      <c r="F27" s="34">
        <f>C27+E27-D27</f>
        <v>-68839.26000000001</v>
      </c>
    </row>
    <row r="28" spans="1:8" ht="21.75" customHeight="1">
      <c r="A28"/>
      <c r="B28" s="14" t="s">
        <v>38</v>
      </c>
      <c r="C28" s="7"/>
      <c r="D28" s="7">
        <f>74.2+54066.48</f>
        <v>54140.68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2175</v>
      </c>
      <c r="E29" s="5"/>
      <c r="F29" s="5"/>
    </row>
    <row r="30" spans="2:6" ht="11.25">
      <c r="B30" s="5" t="s">
        <v>22</v>
      </c>
      <c r="C30" s="7"/>
      <c r="D30" s="7">
        <v>69956.4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9142.54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165000+9000</f>
        <v>174000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39295+1699+968+600</f>
        <v>42562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7480+2692+14154+2245+4550+10000</f>
        <v>41121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29821.06</f>
        <v>29821.06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136998.21000000002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f>135129.42-29208.8</f>
        <v>105920.62000000001</v>
      </c>
      <c r="E38" s="5"/>
      <c r="F38" s="5"/>
    </row>
    <row r="39" spans="1:8" ht="32.25" customHeight="1">
      <c r="A39"/>
      <c r="B39" s="16" t="s">
        <v>27</v>
      </c>
      <c r="C39" s="25"/>
      <c r="D39" s="25">
        <v>21437.17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9640.42</v>
      </c>
      <c r="E40" s="9"/>
      <c r="F40" s="9"/>
      <c r="G40"/>
      <c r="H40"/>
    </row>
    <row r="41" spans="1:8" ht="20.25" customHeight="1">
      <c r="A41"/>
      <c r="B41" s="16" t="s">
        <v>44</v>
      </c>
      <c r="C41" s="7"/>
      <c r="D41" s="7">
        <f>D42+D43+D44+D45</f>
        <v>71457.56</v>
      </c>
      <c r="E41" s="9"/>
      <c r="F41" s="9"/>
      <c r="G41"/>
      <c r="H41"/>
    </row>
    <row r="42" spans="1:8" ht="11.25" customHeight="1">
      <c r="A42"/>
      <c r="B42" s="16" t="s">
        <v>45</v>
      </c>
      <c r="C42" s="7"/>
      <c r="D42" s="7">
        <v>2245.17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2825.35</v>
      </c>
      <c r="E43" s="9"/>
      <c r="F43" s="9"/>
      <c r="G43"/>
      <c r="H43"/>
    </row>
    <row r="44" spans="2:6" ht="11.25">
      <c r="B44" s="16" t="s">
        <v>47</v>
      </c>
      <c r="C44" s="7"/>
      <c r="D44" s="7">
        <f>1519.76+4338.54</f>
        <v>5858.3</v>
      </c>
      <c r="E44" s="9"/>
      <c r="F44" s="9"/>
    </row>
    <row r="45" spans="2:6" ht="11.25">
      <c r="B45" s="16" t="s">
        <v>48</v>
      </c>
      <c r="C45" s="7"/>
      <c r="D45" s="7">
        <v>60528.74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49</v>
      </c>
      <c r="C47" s="43"/>
      <c r="D47" s="43"/>
      <c r="E47" s="43"/>
      <c r="F47" s="43"/>
    </row>
    <row r="48" spans="2:6" ht="11.25">
      <c r="B48" s="36" t="s">
        <v>20</v>
      </c>
      <c r="C48" s="37" t="s">
        <v>50</v>
      </c>
      <c r="D48" s="37" t="s">
        <v>32</v>
      </c>
      <c r="E48" s="37" t="s">
        <v>21</v>
      </c>
      <c r="F48" s="35"/>
    </row>
    <row r="49" spans="2:6" ht="11.25">
      <c r="B49" s="16" t="s">
        <v>51</v>
      </c>
      <c r="C49" s="7">
        <v>170657.94</v>
      </c>
      <c r="D49" s="7">
        <v>41252.5</v>
      </c>
      <c r="E49" s="7">
        <f>C49*0.35</f>
        <v>59730.278999999995</v>
      </c>
      <c r="F49"/>
    </row>
    <row r="50" spans="2:6" ht="11.25">
      <c r="B50" s="38"/>
      <c r="C50" s="7"/>
      <c r="D50" s="6"/>
      <c r="E50" s="7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2019-03-25T05:24:02Z</dcterms:modified>
  <cp:category/>
  <cp:version/>
  <cp:contentType/>
  <cp:contentStatus/>
  <cp:revision>1</cp:revision>
</cp:coreProperties>
</file>