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<sst xmlns="http://schemas.openxmlformats.org/spreadsheetml/2006/main" count="61" uniqueCount="54">
  <si>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</si>
  <si>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</si>
  <si>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</si>
  <si>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</si>
  <si>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</si>
  <si>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</si>
  <si>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</si>
  <si>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</si>
  <si>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</si>
  <si>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</si>
  <si>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</si>
  <si>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</si>
  <si>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</si>
  <si>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</si>
  <si>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</si>
  <si>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</si>
  <si>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</si>
  <si>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</si>
  <si>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</si>
  <si>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</si>
  <si>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</si>
  <si>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</si>
  <si>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</si>
  <si>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</si>
  <si>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</si>
  <si>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</si>
  <si>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</si>
  <si>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</si>
  <si>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</si>
  <si>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</si>
  <si>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</si>
  <si>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</si>
  <si>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</si>
  <si>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</si>
  <si>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</si>
  <si>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</si>
  <si>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</si>
  <si>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</si>
  <si>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</si>
  <si>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</si>
  <si>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</si>
  <si>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</si>
  <si>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</si>
  <si>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</si>
  <si>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</si>
  <si>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</si>
  <si>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</si>
  <si>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</si>
  <si>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</si>
  <si>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</si>
  <si>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</si>
  <si>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</si>
  <si>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</si>
  <si>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г,Шевченко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</si>
</sst>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0">
      <selection activeCell="Q34" sqref="Q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586.7</v>
      </c>
    </row>
    <row r="7" spans="1:4" ht="11.25">
      <c r="A7" s="4"/>
      <c r="B7" s="5" t="s">
        <v>5</v>
      </c>
      <c r="C7" s="6" t="s">
        <v>4</v>
      </c>
      <c r="D7" s="7">
        <v>586.7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16953.25</v>
      </c>
      <c r="D12" s="7">
        <v>19542.57</v>
      </c>
      <c r="E12" s="7">
        <v>26853.71</v>
      </c>
      <c r="F12" s="7">
        <f>C12+D12-E12</f>
        <v>9642.11</v>
      </c>
    </row>
    <row r="13" spans="2:6" ht="11.25">
      <c r="B13" s="5" t="s">
        <v>10</v>
      </c>
      <c r="C13" s="7">
        <v>46164.22</v>
      </c>
      <c r="D13" s="7">
        <v>54712.26</v>
      </c>
      <c r="E13" s="7">
        <v>73754.82</v>
      </c>
      <c r="F13" s="7">
        <f>C13+D13-E13</f>
        <v>27121.660000000003</v>
      </c>
    </row>
    <row r="14" spans="2:6" ht="11.25">
      <c r="B14" s="10" t="s">
        <v>11</v>
      </c>
      <c r="C14" s="22">
        <f>C12+C13</f>
        <v>63117.47</v>
      </c>
      <c r="D14" s="22">
        <f>D12+D13</f>
        <v>74254.83</v>
      </c>
      <c r="E14" s="22">
        <f>SUM(E12:E13)</f>
        <v>100608.53</v>
      </c>
      <c r="F14" s="22">
        <f>F12+F13</f>
        <v>36763.770000000004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79651.54</v>
      </c>
      <c r="D19" s="20">
        <f>D20+D21+D22+D23</f>
        <v>123892.42</v>
      </c>
      <c r="E19" s="20">
        <f>E20+E21+E22+E23</f>
        <v>135357.07</v>
      </c>
      <c r="F19" s="20">
        <f>F20+F21+F22+F23</f>
        <v>68186.88999999998</v>
      </c>
      <c r="G19" s="24">
        <f>E19/D19*100</f>
        <v>109.25371382688304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79651.54</v>
      </c>
      <c r="D21" s="7">
        <v>123892.42</v>
      </c>
      <c r="E21" s="7">
        <v>135357.07</v>
      </c>
      <c r="F21" s="7">
        <f>C21+D21-E21</f>
        <v>68186.88999999998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3"/>
    </row>
    <row r="27" spans="2:6" ht="11.25">
      <c r="B27" s="30"/>
      <c r="C27" s="34">
        <v>-25201.11</v>
      </c>
      <c r="D27" s="34">
        <f>D28+D29+D30+D31+D32+D33+D34+D35+D36+D37+D41</f>
        <v>93514.83</v>
      </c>
      <c r="E27" s="34">
        <f>E19</f>
        <v>135357.07</v>
      </c>
      <c r="F27" s="34">
        <f>C27+E27-D27</f>
        <v>16641.130000000005</v>
      </c>
    </row>
    <row r="28" spans="1:8" ht="21.75" customHeight="1">
      <c r="A28"/>
      <c r="B28" s="14" t="s">
        <v>38</v>
      </c>
      <c r="C28" s="7"/>
      <c r="D28" s="7">
        <v>11898.28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26841.78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2923</f>
        <v>2923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2245+1496+1870+3000</f>
        <v>8611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4568.28+802.73</f>
        <v>5371.01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29377.85</v>
      </c>
      <c r="E37" s="9"/>
      <c r="F37" s="9"/>
      <c r="G37"/>
      <c r="H37"/>
    </row>
    <row r="38" spans="2:6" ht="11.25">
      <c r="B38" s="15" t="s">
        <v>37</v>
      </c>
      <c r="C38" s="7"/>
      <c r="D38" s="7">
        <v>20125.07</v>
      </c>
      <c r="E38" s="5"/>
      <c r="F38" s="5"/>
    </row>
    <row r="39" spans="1:8" ht="32.25" customHeight="1">
      <c r="A39"/>
      <c r="B39" s="16" t="s">
        <v>27</v>
      </c>
      <c r="C39" s="25"/>
      <c r="D39" s="25">
        <v>7200.59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2052.19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8491.91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685.91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1330.8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6475.2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2019-03-20T09:28:29Z</dcterms:modified>
  <cp:category/>
  <cp:version/>
  <cp:contentType/>
  <cp:contentStatus/>
  <cp:revision>1</cp:revision>
</cp:coreProperties>
</file>