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<sst xmlns="http://schemas.openxmlformats.org/spreadsheetml/2006/main" count="49" uniqueCount="45">
  <si>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</si>
  <si>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</si>
  <si>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</si>
  <si>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</si>
  <si>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</si>
  <si>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</si>
  <si>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</si>
  <si>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</si>
  <si>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</si>
  <si>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</si>
  <si>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</si>
  <si>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</si>
  <si>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</si>
  <si>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</si>
  <si>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</si>
  <si>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</si>
  <si>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</si>
  <si>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</si>
  <si>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</si>
  <si>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</si>
  <si>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</si>
  <si>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</si>
  <si>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</si>
  <si>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</si>
  <si>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</si>
  <si>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</si>
  <si>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</si>
  <si>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</si>
  <si>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</si>
  <si>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</si>
  <si>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</si>
  <si>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</si>
  <si>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</si>
  <si>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</si>
  <si>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</si>
  <si>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</si>
  <si>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</si>
  <si>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</si>
  <si>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</si>
  <si>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</si>
  <si>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</si>
  <si>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</si>
  <si>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</si>
  <si>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</si>
  <si>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Калинина д. № 24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</si>
</sst>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6">
      <selection activeCell="P24" sqref="P2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2108.9</v>
      </c>
    </row>
    <row r="7" spans="1:4" ht="11.25">
      <c r="A7" s="4"/>
      <c r="B7" s="5" t="s">
        <v>5</v>
      </c>
      <c r="C7" s="6" t="s">
        <v>4</v>
      </c>
      <c r="D7" s="7">
        <v>1589.6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4232.56</v>
      </c>
      <c r="D12" s="7">
        <v>38730.24</v>
      </c>
      <c r="E12" s="7">
        <v>26302.37</v>
      </c>
      <c r="F12" s="7">
        <f>C12+D12-E12</f>
        <v>16660.429999999997</v>
      </c>
    </row>
    <row r="13" spans="2:6" ht="11.25">
      <c r="B13" s="5" t="s">
        <v>10</v>
      </c>
      <c r="C13" s="7">
        <v>9620.97</v>
      </c>
      <c r="D13" s="7">
        <v>97607.89</v>
      </c>
      <c r="E13" s="7">
        <v>64002.1</v>
      </c>
      <c r="F13" s="7">
        <f>C13+D13-E13</f>
        <v>43226.76</v>
      </c>
    </row>
    <row r="14" spans="2:6" ht="11.25">
      <c r="B14" s="10" t="s">
        <v>11</v>
      </c>
      <c r="C14" s="22">
        <f>C12+C13</f>
        <v>13853.529999999999</v>
      </c>
      <c r="D14" s="22">
        <f>D12+D13</f>
        <v>136338.13</v>
      </c>
      <c r="E14" s="22">
        <f>SUM(E12:E13)</f>
        <v>90304.47</v>
      </c>
      <c r="F14" s="22">
        <f>F12+F13</f>
        <v>59887.19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36253.18</v>
      </c>
      <c r="D19" s="20">
        <f>D20+D21+D20</f>
        <v>295802.54</v>
      </c>
      <c r="E19" s="20">
        <f>E20+E21+E20</f>
        <v>243244.05</v>
      </c>
      <c r="F19" s="20">
        <f>F20+F21+F20</f>
        <v>88811.66999999998</v>
      </c>
      <c r="G19" s="24">
        <f>E19/D19*100</f>
        <v>82.23190037516244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36253.18</v>
      </c>
      <c r="D21" s="7">
        <v>295802.54</v>
      </c>
      <c r="E21" s="7">
        <v>243244.05</v>
      </c>
      <c r="F21" s="7">
        <f>C21+D21-E21</f>
        <v>88811.66999999998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46503.89</v>
      </c>
      <c r="D26" s="34">
        <f>D27+D28+D29+D30+D31+D32+D33+D34+D35+D36</f>
        <v>298562.82</v>
      </c>
      <c r="E26" s="34">
        <f>E19</f>
        <v>243244.05</v>
      </c>
      <c r="F26" s="34">
        <f>C26+E26-D26</f>
        <v>-8814.880000000005</v>
      </c>
    </row>
    <row r="27" spans="1:8" ht="21.75" customHeight="1">
      <c r="A27"/>
      <c r="B27" s="14" t="s">
        <v>38</v>
      </c>
      <c r="C27" s="7"/>
      <c r="D27" s="7">
        <f>36298.23</f>
        <v>36298.23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40735.05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21133+3545+1200+5336.7+900+10000</f>
        <v>42114.7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58720+33364.44+18112.13-20000-10000</f>
        <v>80196.57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10610.25+20000</f>
        <v>30610.25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68608.02</v>
      </c>
      <c r="E36" s="9"/>
      <c r="F36" s="9"/>
      <c r="G36"/>
      <c r="H36"/>
    </row>
    <row r="37" spans="2:6" ht="11.25">
      <c r="B37" s="15" t="s">
        <v>37</v>
      </c>
      <c r="C37" s="7"/>
      <c r="D37" s="7">
        <v>53126.43</v>
      </c>
      <c r="E37" s="5"/>
      <c r="F37" s="5"/>
    </row>
    <row r="38" spans="1:8" ht="32.25" customHeight="1">
      <c r="A38"/>
      <c r="B38" s="16" t="s">
        <v>27</v>
      </c>
      <c r="C38" s="25"/>
      <c r="D38" s="25">
        <v>9972.42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5509.17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2017-03-14T11:51:15Z</dcterms:modified>
  <cp:category/>
  <cp:version/>
  <cp:contentType/>
  <cp:contentStatus/>
  <cp:revision>1</cp:revision>
</cp:coreProperties>
</file>