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<sst xmlns="http://schemas.openxmlformats.org/spreadsheetml/2006/main" count="61" uniqueCount="54">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</sst>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25">
      <selection activeCell="F58" sqref="F5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1324.8</v>
      </c>
    </row>
    <row r="7" spans="1:4" ht="11.25">
      <c r="A7" s="4"/>
      <c r="B7" s="5" t="s">
        <v>5</v>
      </c>
      <c r="C7" s="6" t="s">
        <v>4</v>
      </c>
      <c r="D7" s="7">
        <v>990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3087.52</v>
      </c>
      <c r="D12" s="7">
        <v>22503.77</v>
      </c>
      <c r="E12" s="7">
        <v>25559.35</v>
      </c>
      <c r="F12" s="7">
        <f>C12+D12-E12</f>
        <v>31.94000000000233</v>
      </c>
    </row>
    <row r="13" spans="2:6" ht="11.25">
      <c r="B13" s="5" t="s">
        <v>10</v>
      </c>
      <c r="C13" s="7">
        <v>7533.23</v>
      </c>
      <c r="D13" s="7">
        <v>53475.94</v>
      </c>
      <c r="E13" s="7">
        <v>60986.16</v>
      </c>
      <c r="F13" s="7">
        <f>C13+D13-E13</f>
        <v>23.00999999999476</v>
      </c>
    </row>
    <row r="14" spans="2:6" ht="11.25">
      <c r="B14" s="10" t="s">
        <v>11</v>
      </c>
      <c r="C14" s="22">
        <f>C12+C13</f>
        <v>10620.75</v>
      </c>
      <c r="D14" s="22">
        <f>D12+D13</f>
        <v>75979.71</v>
      </c>
      <c r="E14" s="22">
        <f>SUM(E12:E13)</f>
        <v>86545.51000000001</v>
      </c>
      <c r="F14" s="22">
        <f>F12+F13</f>
        <v>54.94999999999709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18273.52</v>
      </c>
      <c r="D19" s="20">
        <f>D20+D21+D22+D23</f>
        <v>202146.2</v>
      </c>
      <c r="E19" s="20">
        <f>E20+E21+E22+E23</f>
        <v>201803.94</v>
      </c>
      <c r="F19" s="20">
        <f>F20+F21+F22+F23</f>
        <v>18615.78</v>
      </c>
      <c r="G19" s="24">
        <f>E19/D19*100</f>
        <v>99.83068689888803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18273.52</v>
      </c>
      <c r="D21" s="7">
        <v>202146.2</v>
      </c>
      <c r="E21" s="7">
        <v>201803.94</v>
      </c>
      <c r="F21" s="7">
        <f>C21+D21-E21</f>
        <v>18615.78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-95504.45</v>
      </c>
      <c r="D27" s="34">
        <f>D28+D29+D30+D31+D32+D33+D34+D35+D36+D37+D41</f>
        <v>203671.04000000004</v>
      </c>
      <c r="E27" s="34">
        <f>E19</f>
        <v>201803.94</v>
      </c>
      <c r="F27" s="34">
        <f>C27+E27-D27</f>
        <v>-97371.55000000003</v>
      </c>
    </row>
    <row r="28" spans="1:14" ht="21.75" customHeight="1">
      <c r="A28"/>
      <c r="B28" s="14" t="s">
        <v>38</v>
      </c>
      <c r="C28" s="7"/>
      <c r="D28" s="7">
        <f>20077.2+593.6</f>
        <v>20670.8</v>
      </c>
      <c r="E28" s="9"/>
      <c r="F28" s="9"/>
      <c r="G28"/>
      <c r="H28"/>
      <c r="N28" s="39"/>
    </row>
    <row r="29" spans="2:6" ht="13.5" customHeight="1">
      <c r="B29" s="32" t="s">
        <v>40</v>
      </c>
      <c r="C29" s="7"/>
      <c r="D29" s="7">
        <v>2663</v>
      </c>
      <c r="E29" s="5"/>
      <c r="F29" s="5"/>
    </row>
    <row r="30" spans="2:6" ht="11.25">
      <c r="B30" s="5" t="s">
        <v>22</v>
      </c>
      <c r="C30" s="7"/>
      <c r="D30" s="7">
        <v>19571.39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4282.42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10062+9000</f>
        <v>19062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4931+14122.46</f>
        <v>19053.46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9103+11057+16757+4000</f>
        <v>40917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10315.43+815.92</f>
        <v>11131.35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48876.54</v>
      </c>
      <c r="E37" s="9"/>
      <c r="F37" s="9"/>
      <c r="G37"/>
      <c r="H37"/>
    </row>
    <row r="38" spans="2:6" ht="11.25">
      <c r="B38" s="15" t="s">
        <v>37</v>
      </c>
      <c r="C38" s="7"/>
      <c r="D38" s="7">
        <f>46497.54-10000</f>
        <v>36497.54</v>
      </c>
      <c r="E38" s="5"/>
      <c r="F38" s="5"/>
    </row>
    <row r="39" spans="1:8" ht="32.25" customHeight="1">
      <c r="A39"/>
      <c r="B39" s="16" t="s">
        <v>27</v>
      </c>
      <c r="C39" s="25"/>
      <c r="D39" s="25">
        <v>8799.1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3579.9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17443.08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755.62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1464.7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15222.76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46025.03+16972.38</f>
        <v>62997.41</v>
      </c>
      <c r="D49" s="7">
        <f>59262.19</f>
        <v>59262.19</v>
      </c>
      <c r="E49" s="7">
        <f>C49*0.35</f>
        <v>22049.0935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2019-03-25T05:06:53Z</dcterms:modified>
  <cp:category/>
  <cp:version/>
  <cp:contentType/>
  <cp:contentStatus/>
  <cp:revision>1</cp:revision>
</cp:coreProperties>
</file>