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<sst xmlns="http://schemas.openxmlformats.org/spreadsheetml/2006/main" count="61" uniqueCount="54">
  <si>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</si>
  <si>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</si>
  <si>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</si>
  <si>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</si>
  <si>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</si>
  <si>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</si>
  <si>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</si>
  <si>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</si>
  <si>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</si>
  <si>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</si>
  <si>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</si>
  <si>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</si>
  <si>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</si>
  <si>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</si>
  <si>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</si>
  <si>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</si>
  <si>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</si>
  <si>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</si>
  <si>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</si>
  <si>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</si>
  <si>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</si>
  <si>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</si>
  <si>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</si>
  <si>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</si>
  <si>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</si>
  <si>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</si>
  <si>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</si>
  <si>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</si>
  <si>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</si>
  <si>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</si>
  <si>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</si>
  <si>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</si>
  <si>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</si>
  <si>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</si>
  <si>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</si>
  <si>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</si>
  <si>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</si>
  <si>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</si>
  <si>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</si>
  <si>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</si>
  <si>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</si>
  <si>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</si>
  <si>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</si>
  <si>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</si>
  <si>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</si>
  <si>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</si>
  <si>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</si>
  <si>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</si>
  <si>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</si>
  <si>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</si>
  <si>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</si>
  <si>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</si>
  <si>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</si>
  <si>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Шевченко д. № 9а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</si>
</sst>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">
      <selection activeCell="L22" sqref="L2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3359.5</v>
      </c>
    </row>
    <row r="7" spans="1:4" ht="11.25">
      <c r="A7" s="4"/>
      <c r="B7" s="5" t="s">
        <v>5</v>
      </c>
      <c r="C7" s="6" t="s">
        <v>4</v>
      </c>
      <c r="D7" s="7">
        <v>3359.5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18913.2</v>
      </c>
      <c r="D12" s="7">
        <v>72449.07</v>
      </c>
      <c r="E12" s="7">
        <v>79232.04</v>
      </c>
      <c r="F12" s="7">
        <f>C12+D12-E12</f>
        <v>12130.23000000001</v>
      </c>
    </row>
    <row r="13" spans="2:6" ht="11.25">
      <c r="B13" s="5" t="s">
        <v>10</v>
      </c>
      <c r="C13" s="7">
        <v>30564.95</v>
      </c>
      <c r="D13" s="7">
        <v>113237.2</v>
      </c>
      <c r="E13" s="7">
        <v>123608.04</v>
      </c>
      <c r="F13" s="7">
        <f>C13+D13-E13</f>
        <v>20194.11</v>
      </c>
    </row>
    <row r="14" spans="2:6" ht="11.25">
      <c r="B14" s="10" t="s">
        <v>11</v>
      </c>
      <c r="C14" s="22">
        <f>C12+C13</f>
        <v>49478.15</v>
      </c>
      <c r="D14" s="22">
        <f>D12+D13</f>
        <v>185686.27000000002</v>
      </c>
      <c r="E14" s="22">
        <f>SUM(E12:E13)</f>
        <v>202840.08</v>
      </c>
      <c r="F14" s="22">
        <f>F12+F13</f>
        <v>32324.34000000001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101966.58</v>
      </c>
      <c r="D19" s="20">
        <f>D20+D21+D22+D23</f>
        <v>671909.49</v>
      </c>
      <c r="E19" s="20">
        <f>E20+E21+E22+E23</f>
        <v>652723.64</v>
      </c>
      <c r="F19" s="20">
        <f>F20+F21+F22+F23</f>
        <v>121152.42999999993</v>
      </c>
      <c r="G19" s="24">
        <f>E19/D19*100</f>
        <v>97.14457820799645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101966.58</v>
      </c>
      <c r="D21" s="7">
        <v>671909.49</v>
      </c>
      <c r="E21" s="7">
        <v>652723.64</v>
      </c>
      <c r="F21" s="7">
        <f>C21+D21-E21</f>
        <v>121152.42999999993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135988.73</v>
      </c>
      <c r="D27" s="34">
        <f>D28+D29+D30+D31+D32+D33+D34+D35+D36+D37+D41</f>
        <v>745994.01</v>
      </c>
      <c r="E27" s="34">
        <f>E19</f>
        <v>652723.64</v>
      </c>
      <c r="F27" s="34">
        <f>C27+E27-D27</f>
        <v>42718.359999999986</v>
      </c>
    </row>
    <row r="28" spans="1:8" ht="21.75" customHeight="1">
      <c r="A28"/>
      <c r="B28" s="14" t="s">
        <v>38</v>
      </c>
      <c r="C28" s="7"/>
      <c r="D28" s="7">
        <f>6031+68130.66+1261.3+5000</f>
        <v>80422.96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3968</v>
      </c>
      <c r="E29" s="5"/>
      <c r="F29" s="5"/>
    </row>
    <row r="30" spans="2:6" ht="11.25">
      <c r="B30" s="5" t="s">
        <v>22</v>
      </c>
      <c r="C30" s="7"/>
      <c r="D30" s="7">
        <v>95772.76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13708.29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165000+10000+9000</f>
        <v>184000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1573+6418+7800</f>
        <v>15791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6170+10565+3366+4989+28782+50000</f>
        <v>103872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26158.42+6422.81</f>
        <v>32581.23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153096.97999999998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114840.95</v>
      </c>
      <c r="E38" s="5"/>
      <c r="F38" s="5"/>
    </row>
    <row r="39" spans="1:8" ht="32.25" customHeight="1">
      <c r="A39"/>
      <c r="B39" s="16" t="s">
        <v>27</v>
      </c>
      <c r="C39" s="25"/>
      <c r="D39" s="25">
        <v>26107.88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12148.15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62780.79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4078.01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5090.68</v>
      </c>
      <c r="E43" s="9"/>
      <c r="F43" s="9"/>
      <c r="G43"/>
      <c r="H43"/>
    </row>
    <row r="44" spans="2:6" ht="11.25">
      <c r="B44" s="16" t="s">
        <v>48</v>
      </c>
      <c r="C44" s="7"/>
      <c r="D44" s="7">
        <f>2787.84+7558.03</f>
        <v>10345.869999999999</v>
      </c>
      <c r="E44" s="9"/>
      <c r="F44" s="9"/>
    </row>
    <row r="45" spans="2:6" ht="11.25">
      <c r="B45" s="16" t="s">
        <v>49</v>
      </c>
      <c r="C45" s="7"/>
      <c r="D45" s="7">
        <v>43266.23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2019-03-20T11:58:52Z</dcterms:modified>
  <cp:category/>
  <cp:version/>
  <cp:contentType/>
  <cp:contentStatus/>
  <cp:revision>1</cp:revision>
</cp:coreProperties>
</file>