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<sst xmlns="http://schemas.openxmlformats.org/spreadsheetml/2006/main" count="61" uniqueCount="54">
  <si>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</si>
  <si>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</si>
  <si>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</si>
  <si>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</si>
  <si>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</si>
  <si>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</si>
  <si>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</si>
  <si>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</si>
  <si>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</si>
  <si>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</si>
  <si>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</si>
  <si>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</si>
  <si>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</si>
  <si>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</si>
  <si>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</si>
  <si>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</si>
  <si>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</si>
  <si>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</si>
  <si>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</si>
  <si>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</si>
  <si>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</si>
  <si>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</si>
  <si>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</si>
  <si>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</si>
  <si>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</si>
  <si>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</si>
  <si>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</si>
  <si>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</si>
  <si>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</si>
  <si>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</si>
  <si>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</si>
  <si>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</si>
  <si>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</si>
  <si>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</si>
  <si>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</si>
  <si>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</si>
  <si>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</si>
  <si>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</si>
  <si>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</si>
  <si>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</si>
  <si>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</si>
  <si>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</si>
  <si>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</si>
  <si>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</si>
  <si>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</si>
  <si>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</si>
  <si>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</si>
  <si>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</si>
  <si>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</si>
  <si>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</si>
  <si>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</si>
  <si>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</si>
  <si>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</si>
  <si>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Ур. Танкистов д. № 16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</si>
</sst>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M52"/>
  <sheetViews>
    <sheetView tabSelected="1" zoomScalePageLayoutView="0" workbookViewId="0" topLeftCell="A1">
      <selection activeCell="D37" sqref="D37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2578</v>
      </c>
    </row>
    <row r="7" spans="1:4" ht="11.25">
      <c r="A7" s="4"/>
      <c r="B7" s="5" t="s">
        <v>5</v>
      </c>
      <c r="C7" s="6" t="s">
        <v>4</v>
      </c>
      <c r="D7" s="7">
        <v>2578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30290.75</v>
      </c>
      <c r="D12" s="7">
        <v>73247.38</v>
      </c>
      <c r="E12" s="7">
        <v>80091.8</v>
      </c>
      <c r="F12" s="7">
        <f>C12+D12-E12</f>
        <v>23446.33</v>
      </c>
    </row>
    <row r="13" spans="2:6" ht="11.25">
      <c r="B13" s="5" t="s">
        <v>10</v>
      </c>
      <c r="C13" s="7">
        <v>77259.12</v>
      </c>
      <c r="D13" s="7">
        <v>184224.26</v>
      </c>
      <c r="E13" s="7">
        <v>198249.79</v>
      </c>
      <c r="F13" s="7">
        <f>C13+D13-E13</f>
        <v>63233.59</v>
      </c>
    </row>
    <row r="14" spans="2:6" ht="11.25">
      <c r="B14" s="10" t="s">
        <v>11</v>
      </c>
      <c r="C14" s="22">
        <f>C12+C13</f>
        <v>107549.87</v>
      </c>
      <c r="D14" s="22">
        <f>D12+D13</f>
        <v>257471.64</v>
      </c>
      <c r="E14" s="22">
        <f>SUM(E12:E13)</f>
        <v>278341.59</v>
      </c>
      <c r="F14" s="22">
        <f>F12+F13</f>
        <v>86679.92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126672.08</v>
      </c>
      <c r="D19" s="20">
        <f>D20+D21+D22+D23</f>
        <v>517811.86</v>
      </c>
      <c r="E19" s="20">
        <f>E20+E21+E22+E23</f>
        <v>514388.21</v>
      </c>
      <c r="F19" s="20">
        <f>F20+F21+F22+F23</f>
        <v>130095.72999999992</v>
      </c>
      <c r="G19" s="24">
        <f>E19/D19*100</f>
        <v>99.33882356421887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126672.08</v>
      </c>
      <c r="D21" s="7">
        <v>517811.86</v>
      </c>
      <c r="E21" s="7">
        <v>514388.21</v>
      </c>
      <c r="F21" s="7">
        <f>C21+D21-E21</f>
        <v>130095.72999999992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13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  <c r="M26" s="43"/>
    </row>
    <row r="27" spans="2:6" ht="11.25">
      <c r="B27" s="30"/>
      <c r="C27" s="34">
        <v>10924.18</v>
      </c>
      <c r="D27" s="34">
        <f>D28+D29+D30+D31+D32+D33+D34+D35+D36+D37+D41</f>
        <v>645677.89</v>
      </c>
      <c r="E27" s="34">
        <f>E19</f>
        <v>514388.21</v>
      </c>
      <c r="F27" s="34">
        <f>C27+E27-D27</f>
        <v>-120365.5</v>
      </c>
    </row>
    <row r="28" spans="1:8" ht="21.75" customHeight="1">
      <c r="A28"/>
      <c r="B28" s="14" t="s">
        <v>38</v>
      </c>
      <c r="C28" s="7"/>
      <c r="D28" s="7">
        <f>534.2+52281.84+16499</f>
        <v>69315.04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4684</v>
      </c>
      <c r="E29" s="5"/>
      <c r="F29" s="5"/>
    </row>
    <row r="30" spans="2:6" ht="11.25">
      <c r="B30" s="5" t="s">
        <v>22</v>
      </c>
      <c r="C30" s="7"/>
      <c r="D30" s="7">
        <v>73083.85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>
        <v>13173.1</v>
      </c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>
        <f>80175.69+5910+9000</f>
        <v>95085.69</v>
      </c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54050</f>
        <v>54050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33412+44812+15457+15388+7000</f>
        <v>116069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20073.34+6709.47+3000</f>
        <v>29782.81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121638.87999999999</v>
      </c>
      <c r="E37" s="9"/>
      <c r="F37" s="9"/>
      <c r="G37"/>
      <c r="H37"/>
    </row>
    <row r="38" spans="2:6" ht="11.25">
      <c r="B38" s="15" t="s">
        <v>37</v>
      </c>
      <c r="C38" s="7"/>
      <c r="D38" s="7">
        <v>88126.56</v>
      </c>
      <c r="E38" s="5"/>
      <c r="F38" s="5"/>
    </row>
    <row r="39" spans="1:8" ht="32.25" customHeight="1">
      <c r="A39"/>
      <c r="B39" s="16" t="s">
        <v>27</v>
      </c>
      <c r="C39" s="25"/>
      <c r="D39" s="25">
        <v>24190.48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9321.84</v>
      </c>
      <c r="E40" s="9"/>
      <c r="F40" s="9"/>
      <c r="G40"/>
      <c r="H40"/>
    </row>
    <row r="41" spans="1:8" ht="21" customHeight="1">
      <c r="A41"/>
      <c r="B41" s="16" t="s">
        <v>45</v>
      </c>
      <c r="C41" s="7"/>
      <c r="D41" s="7">
        <f>D42+D43+D44+D45</f>
        <v>68795.51999999999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1992.79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3867.78</v>
      </c>
      <c r="E43" s="9"/>
      <c r="F43" s="9"/>
      <c r="G43"/>
      <c r="H43"/>
    </row>
    <row r="44" spans="2:6" ht="11.25">
      <c r="B44" s="16" t="s">
        <v>48</v>
      </c>
      <c r="C44" s="7"/>
      <c r="D44" s="7">
        <v>0</v>
      </c>
      <c r="E44" s="9"/>
      <c r="F44" s="9"/>
    </row>
    <row r="45" spans="2:6" ht="11.25">
      <c r="B45" s="16" t="s">
        <v>49</v>
      </c>
      <c r="C45" s="7"/>
      <c r="D45" s="7">
        <v>62934.95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2019-03-20T09:15:52Z</dcterms:modified>
  <cp:category/>
  <cp:version/>
  <cp:contentType/>
  <cp:contentStatus/>
  <cp:revision>1</cp:revision>
</cp:coreProperties>
</file>