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<sst xmlns="http://schemas.openxmlformats.org/spreadsheetml/2006/main" count="61" uniqueCount="54">
  <si>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</si>
  <si>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</si>
  <si>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</si>
  <si>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</si>
  <si>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</si>
  <si>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</si>
  <si>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</si>
  <si>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</si>
  <si>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</si>
  <si>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</si>
  <si>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</si>
  <si>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</si>
  <si>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</si>
  <si>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</si>
  <si>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</si>
  <si>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</si>
  <si>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</si>
  <si>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</si>
  <si>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</si>
  <si>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</si>
  <si>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</si>
  <si>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</si>
  <si>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</si>
  <si>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</si>
  <si>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</si>
  <si>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</si>
  <si>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</si>
  <si>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</si>
  <si>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</si>
  <si>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</si>
  <si>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</si>
  <si>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</si>
  <si>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</si>
  <si>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</si>
  <si>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</si>
  <si>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</si>
  <si>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</si>
  <si>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</si>
  <si>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</si>
  <si>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</si>
  <si>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</si>
  <si>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</si>
  <si>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</si>
  <si>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</si>
  <si>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</si>
  <si>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</si>
  <si>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</si>
  <si>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</si>
  <si>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</si>
  <si>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</si>
  <si>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</si>
  <si>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</si>
  <si>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</si>
  <si>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01.01.2018 - 31.12.2018 по адресу: 623270, Свердловская обл, Дегтярск г, Куйбышева д. № 8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</si>
</sst>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L52"/>
  <sheetViews>
    <sheetView tabSelected="1" zoomScalePageLayoutView="0" workbookViewId="0" topLeftCell="A5">
      <selection activeCell="K26" sqref="K26:K30"/>
    </sheetView>
  </sheetViews>
  <sheetFormatPr defaultColWidth="10.66015625" defaultRowHeight="11.25"/>
  <cols>
    <col min="1" max="1" width="2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53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591.8</v>
      </c>
    </row>
    <row r="7" spans="1:4" ht="11.25">
      <c r="A7" s="4"/>
      <c r="B7" s="5" t="s">
        <v>5</v>
      </c>
      <c r="C7" s="6" t="s">
        <v>4</v>
      </c>
      <c r="D7" s="7">
        <v>591.8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15477.04</v>
      </c>
      <c r="D12" s="7">
        <v>16194.22</v>
      </c>
      <c r="E12" s="7">
        <v>19233.85</v>
      </c>
      <c r="F12" s="7">
        <f>C12+D12-E12</f>
        <v>12437.410000000003</v>
      </c>
    </row>
    <row r="13" spans="2:6" ht="11.25">
      <c r="B13" s="5" t="s">
        <v>10</v>
      </c>
      <c r="C13" s="7">
        <v>40842.98</v>
      </c>
      <c r="D13" s="7">
        <v>39852.87</v>
      </c>
      <c r="E13" s="7">
        <v>46700.83</v>
      </c>
      <c r="F13" s="7">
        <f>C13+D13-E13</f>
        <v>33995.020000000004</v>
      </c>
    </row>
    <row r="14" spans="2:6" ht="11.25">
      <c r="B14" s="10" t="s">
        <v>11</v>
      </c>
      <c r="C14" s="22">
        <f>C12+C13</f>
        <v>56320.020000000004</v>
      </c>
      <c r="D14" s="22">
        <f>D12+D13</f>
        <v>56047.090000000004</v>
      </c>
      <c r="E14" s="22">
        <f>SUM(E12:E13)</f>
        <v>65934.68</v>
      </c>
      <c r="F14" s="22">
        <f>F12+F13</f>
        <v>46432.43000000001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73767.92</v>
      </c>
      <c r="D19" s="20">
        <f>D20+D21+D22+D23</f>
        <v>122197.86</v>
      </c>
      <c r="E19" s="20">
        <f>E20+E21+E22+E23</f>
        <v>121366.52</v>
      </c>
      <c r="F19" s="20">
        <f>F20+F21+F22+F23</f>
        <v>74599.26</v>
      </c>
      <c r="G19" s="24">
        <f>E19/D19*100</f>
        <v>99.31967712036855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73767.92</v>
      </c>
      <c r="D21" s="7">
        <v>122197.86</v>
      </c>
      <c r="E21" s="7">
        <v>121366.52</v>
      </c>
      <c r="F21" s="7">
        <f>C21+D21-E21</f>
        <v>74599.26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44</v>
      </c>
      <c r="C23" s="7">
        <v>0</v>
      </c>
      <c r="D23" s="7">
        <v>0</v>
      </c>
      <c r="E23" s="7">
        <v>0</v>
      </c>
      <c r="F23" s="7"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12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  <c r="L26" s="43"/>
    </row>
    <row r="27" spans="2:6" ht="11.25">
      <c r="B27" s="30"/>
      <c r="C27" s="34">
        <v>-71847.46</v>
      </c>
      <c r="D27" s="34">
        <f>D28+D29+D30+D31+D32+D33+D34+D35+D36+D37+D41</f>
        <v>128585.54000000001</v>
      </c>
      <c r="E27" s="34">
        <f>E19</f>
        <v>121366.52</v>
      </c>
      <c r="F27" s="34">
        <f>C27+E27-D27</f>
        <v>-79066.48000000001</v>
      </c>
    </row>
    <row r="28" spans="1:8" ht="21.75" customHeight="1">
      <c r="A28"/>
      <c r="B28" s="14" t="s">
        <v>38</v>
      </c>
      <c r="C28" s="7"/>
      <c r="D28" s="7">
        <f>1474+12001.7</f>
        <v>13475.7</v>
      </c>
      <c r="E28" s="9"/>
      <c r="F28" s="9"/>
      <c r="G28"/>
      <c r="H28"/>
    </row>
    <row r="29" spans="2:6" ht="13.5" customHeight="1">
      <c r="B29" s="32" t="s">
        <v>40</v>
      </c>
      <c r="C29" s="7"/>
      <c r="D29" s="7"/>
      <c r="E29" s="5"/>
      <c r="F29" s="5"/>
    </row>
    <row r="30" spans="2:6" ht="11.25">
      <c r="B30" s="5" t="s">
        <v>22</v>
      </c>
      <c r="C30" s="7"/>
      <c r="D30" s="7">
        <v>19936.11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/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8475</f>
        <v>8475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9884+12819+12154+6515</f>
        <v>41372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4607.99+3835.8</f>
        <v>8443.79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28085.61</v>
      </c>
      <c r="E37" s="9"/>
      <c r="F37" s="9"/>
      <c r="G37"/>
      <c r="H37"/>
    </row>
    <row r="38" spans="2:6" ht="11.25">
      <c r="B38" s="15" t="s">
        <v>37</v>
      </c>
      <c r="C38" s="7"/>
      <c r="D38" s="7">
        <v>20230.05</v>
      </c>
      <c r="E38" s="5"/>
      <c r="F38" s="5"/>
    </row>
    <row r="39" spans="1:8" ht="32.25" customHeight="1">
      <c r="A39"/>
      <c r="B39" s="16" t="s">
        <v>27</v>
      </c>
      <c r="C39" s="25"/>
      <c r="D39" s="25">
        <v>5715.57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2139.99</v>
      </c>
      <c r="E40" s="9"/>
      <c r="F40" s="9"/>
      <c r="G40"/>
      <c r="H40"/>
    </row>
    <row r="41" spans="1:8" ht="20.25" customHeight="1">
      <c r="A41"/>
      <c r="B41" s="16" t="s">
        <v>45</v>
      </c>
      <c r="C41" s="7"/>
      <c r="D41" s="7">
        <f>D42+D43+D44+D45</f>
        <v>8797.33</v>
      </c>
      <c r="E41" s="9"/>
      <c r="F41" s="9"/>
      <c r="G41"/>
      <c r="H41"/>
    </row>
    <row r="42" spans="1:8" ht="11.25" customHeight="1">
      <c r="A42"/>
      <c r="B42" s="16" t="s">
        <v>46</v>
      </c>
      <c r="C42" s="7"/>
      <c r="D42" s="7">
        <v>557.39</v>
      </c>
      <c r="E42" s="9"/>
      <c r="F42" s="9"/>
      <c r="G42"/>
      <c r="H42"/>
    </row>
    <row r="43" spans="1:8" ht="11.25" customHeight="1">
      <c r="A43"/>
      <c r="B43" s="16" t="s">
        <v>47</v>
      </c>
      <c r="C43" s="7"/>
      <c r="D43" s="7">
        <v>1080.74</v>
      </c>
      <c r="E43" s="9"/>
      <c r="F43" s="9"/>
      <c r="G43"/>
      <c r="H43"/>
    </row>
    <row r="44" spans="2:6" ht="11.25">
      <c r="B44" s="16" t="s">
        <v>48</v>
      </c>
      <c r="C44" s="7"/>
      <c r="D44" s="7">
        <f>C44</f>
        <v>0</v>
      </c>
      <c r="E44" s="9"/>
      <c r="F44" s="9"/>
    </row>
    <row r="45" spans="2:6" ht="11.25">
      <c r="B45" s="16" t="s">
        <v>49</v>
      </c>
      <c r="C45" s="7"/>
      <c r="D45" s="7">
        <v>7159.2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50</v>
      </c>
      <c r="C47" s="42"/>
      <c r="D47" s="42"/>
      <c r="E47" s="42"/>
      <c r="F47" s="42"/>
    </row>
    <row r="48" spans="2:6" ht="11.25">
      <c r="B48" s="37" t="s">
        <v>20</v>
      </c>
      <c r="C48" s="38" t="s">
        <v>51</v>
      </c>
      <c r="D48" s="38" t="s">
        <v>32</v>
      </c>
      <c r="E48" s="38" t="s">
        <v>21</v>
      </c>
      <c r="F48" s="36"/>
    </row>
    <row r="49" spans="2:6" ht="11.25">
      <c r="B49" s="16" t="s">
        <v>52</v>
      </c>
      <c r="C49" s="7"/>
      <c r="D49" s="7"/>
      <c r="E49" s="7">
        <f>C49*0.35</f>
        <v>0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2018-03-28T04:41:41Z</cp:lastPrinted>
  <dcterms:created xsi:type="dcterms:W3CDTF">2017-02-17T04:02:19Z</dcterms:created>
  <dcterms:modified xsi:type="dcterms:W3CDTF">2019-03-19T05:59:28Z</dcterms:modified>
  <cp:category/>
  <cp:version/>
  <cp:contentType/>
  <cp:contentStatus/>
  <cp:revision>1</cp:revision>
</cp:coreProperties>
</file>