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<sst xmlns="http://schemas.openxmlformats.org/spreadsheetml/2006/main" count="61" uniqueCount="54">
  <si>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</si>
  <si>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</si>
  <si>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</si>
  <si>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</si>
  <si>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</si>
  <si>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</si>
  <si>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</si>
  <si>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</si>
  <si>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</si>
  <si>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</si>
  <si>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</si>
  <si>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</si>
  <si>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</si>
  <si>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</si>
  <si>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</si>
  <si>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</si>
  <si>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</si>
  <si>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</si>
  <si>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</si>
  <si>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</si>
  <si>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</si>
  <si>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</si>
  <si>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</si>
  <si>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</si>
  <si>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</si>
  <si>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</si>
  <si>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</si>
  <si>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</si>
  <si>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</si>
  <si>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</si>
  <si>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</si>
  <si>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</si>
  <si>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</si>
  <si>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</si>
  <si>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</si>
  <si>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</si>
  <si>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</si>
  <si>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</si>
  <si>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</si>
  <si>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</si>
  <si>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</si>
  <si>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</si>
  <si>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</si>
  <si>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</si>
  <si>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Культуры д. № 17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</si>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</sst>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2"/>
  <sheetViews>
    <sheetView tabSelected="1" zoomScalePageLayoutView="0" workbookViewId="0" topLeftCell="A1">
      <selection activeCell="F40" sqref="F39:F4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588.3</v>
      </c>
    </row>
    <row r="7" spans="1:4" ht="11.25">
      <c r="A7" s="4"/>
      <c r="B7" s="5" t="s">
        <v>5</v>
      </c>
      <c r="C7" s="6" t="s">
        <v>4</v>
      </c>
      <c r="D7" s="7">
        <v>588.3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1020.56</v>
      </c>
      <c r="D12" s="7">
        <v>11824.02</v>
      </c>
      <c r="E12" s="7">
        <v>11706.86</v>
      </c>
      <c r="F12" s="7">
        <f>C12+D12-E12</f>
        <v>1137.7199999999993</v>
      </c>
    </row>
    <row r="13" spans="2:6" ht="11.25">
      <c r="B13" s="5" t="s">
        <v>10</v>
      </c>
      <c r="C13" s="7">
        <v>2701.72</v>
      </c>
      <c r="D13" s="7">
        <v>31323.93</v>
      </c>
      <c r="E13" s="7">
        <v>31008.63</v>
      </c>
      <c r="F13" s="7">
        <f>C13+D13-E13</f>
        <v>3017.0200000000004</v>
      </c>
    </row>
    <row r="14" spans="2:6" ht="11.25">
      <c r="B14" s="10" t="s">
        <v>11</v>
      </c>
      <c r="C14" s="22">
        <f>C12+C13</f>
        <v>3722.2799999999997</v>
      </c>
      <c r="D14" s="22">
        <f>D12+D13</f>
        <v>43147.95</v>
      </c>
      <c r="E14" s="22">
        <f>SUM(E12:E13)</f>
        <v>42715.490000000005</v>
      </c>
      <c r="F14" s="22">
        <f>F12+F13</f>
        <v>4154.74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9929.01</v>
      </c>
      <c r="D19" s="20">
        <f>D20+D21+D22+D23</f>
        <v>113020.89</v>
      </c>
      <c r="E19" s="20">
        <f>E20+E21+E22+E23</f>
        <v>113669.65</v>
      </c>
      <c r="F19" s="20">
        <f>F20+F21+F22+F23</f>
        <v>9280.25</v>
      </c>
      <c r="G19" s="24">
        <f>E19/D19*100</f>
        <v>100.57401777671366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9929.01</v>
      </c>
      <c r="D21" s="7">
        <v>113020.89</v>
      </c>
      <c r="E21" s="7">
        <v>113669.65</v>
      </c>
      <c r="F21" s="7">
        <f>C21+D21-E21</f>
        <v>9280.25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8188.56</v>
      </c>
      <c r="D27" s="34">
        <f>D28+D29+D30+D31+D32+D33+D34+D35+D36+D37+D41</f>
        <v>86087.01999999999</v>
      </c>
      <c r="E27" s="34">
        <f>E19</f>
        <v>113669.65</v>
      </c>
      <c r="F27" s="34">
        <f>C27+E27-D27</f>
        <v>35771.19</v>
      </c>
    </row>
    <row r="28" spans="1:8" ht="21.75" customHeight="1">
      <c r="A28"/>
      <c r="B28" s="14" t="s">
        <v>38</v>
      </c>
      <c r="C28" s="7"/>
      <c r="D28" s="7">
        <f>1812+13766.21</f>
        <v>15578.21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12619.63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150+1869</f>
        <v>2019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7472+3799+7161.83</f>
        <v>18432.83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4023.97+1000</f>
        <v>5023.969999999999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26966.629999999997</v>
      </c>
      <c r="E37" s="9"/>
      <c r="F37" s="9"/>
      <c r="G37"/>
      <c r="H37"/>
    </row>
    <row r="38" spans="2:6" ht="11.25">
      <c r="B38" s="15" t="s">
        <v>37</v>
      </c>
      <c r="C38" s="7"/>
      <c r="D38" s="7">
        <v>20172.37</v>
      </c>
      <c r="E38" s="5"/>
      <c r="F38" s="5"/>
    </row>
    <row r="39" spans="1:8" ht="32.25" customHeight="1">
      <c r="A39"/>
      <c r="B39" s="16" t="s">
        <v>27</v>
      </c>
      <c r="C39" s="25"/>
      <c r="D39" s="25">
        <v>4728.89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2065.37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5446.75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186.45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509.86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9" ht="11.25">
      <c r="B45" s="16" t="s">
        <v>50</v>
      </c>
      <c r="C45" s="7"/>
      <c r="D45" s="7">
        <v>4750.44</v>
      </c>
      <c r="E45" s="9"/>
      <c r="F45" s="9"/>
      <c r="I45" s="43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2018-03-23T06:57:33Z</dcterms:modified>
  <cp:category/>
  <cp:version/>
  <cp:contentType/>
  <cp:contentStatus/>
  <cp:revision>1</cp:revision>
</cp:coreProperties>
</file>