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<sst xmlns="http://schemas.openxmlformats.org/spreadsheetml/2006/main" count="61" uniqueCount="54">
  <si>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</si>
  <si>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</si>
  <si>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</si>
  <si>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</si>
  <si>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</si>
  <si>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</si>
  <si>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</si>
  <si>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</si>
  <si>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</si>
  <si>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</si>
  <si>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</si>
  <si>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</si>
  <si>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</si>
  <si>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</si>
  <si>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</si>
  <si>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</si>
  <si>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</si>
  <si>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</si>
  <si>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</si>
  <si>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</si>
  <si>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</si>
  <si>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</si>
  <si>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</si>
  <si>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</si>
  <si>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</si>
  <si>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</si>
  <si>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</si>
  <si>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</si>
  <si>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</si>
  <si>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</si>
  <si>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</si>
  <si>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</si>
  <si>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</si>
  <si>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</si>
  <si>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</si>
  <si>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</si>
  <si>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</si>
  <si>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</si>
  <si>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</si>
  <si>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</si>
  <si>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</si>
  <si>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</si>
  <si>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</si>
  <si>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</si>
  <si>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Шевченко д. № 13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</si>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</sst>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I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44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504.4</v>
      </c>
    </row>
    <row r="7" spans="1:4" ht="11.25">
      <c r="A7" s="4"/>
      <c r="B7" s="5" t="s">
        <v>5</v>
      </c>
      <c r="C7" s="6" t="s">
        <v>4</v>
      </c>
      <c r="D7" s="7">
        <v>504.4</v>
      </c>
    </row>
    <row r="8" spans="1:4" ht="11.25">
      <c r="A8" s="35"/>
      <c r="B8" s="35"/>
      <c r="C8" s="28"/>
      <c r="D8" s="27"/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7309.15</v>
      </c>
      <c r="D12" s="7">
        <v>11826.62</v>
      </c>
      <c r="E12" s="7">
        <v>11710.59</v>
      </c>
      <c r="F12" s="7">
        <f>C12+D12-E12</f>
        <v>7425.18</v>
      </c>
    </row>
    <row r="13" spans="2:6" ht="11.25">
      <c r="B13" s="5" t="s">
        <v>10</v>
      </c>
      <c r="C13" s="7">
        <v>19387.82</v>
      </c>
      <c r="D13" s="7">
        <v>31722.74</v>
      </c>
      <c r="E13" s="7">
        <v>31256.8</v>
      </c>
      <c r="F13" s="7">
        <f>C13+D13-E13</f>
        <v>19853.76</v>
      </c>
    </row>
    <row r="14" spans="2:6" ht="11.25">
      <c r="B14" s="10" t="s">
        <v>11</v>
      </c>
      <c r="C14" s="22">
        <f>C12+C13</f>
        <v>26696.97</v>
      </c>
      <c r="D14" s="22">
        <f>D12+D13</f>
        <v>43549.36</v>
      </c>
      <c r="E14" s="22">
        <f>SUM(E12:E13)</f>
        <v>42967.39</v>
      </c>
      <c r="F14" s="22">
        <f>F12+F13</f>
        <v>27278.94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50879.61</v>
      </c>
      <c r="D19" s="20">
        <f>D20+D21+D22+D23</f>
        <v>97686.91</v>
      </c>
      <c r="E19" s="20">
        <f>E20+E21+E22+E23</f>
        <v>105733.68</v>
      </c>
      <c r="F19" s="20">
        <f>F20+F21+F22+F23</f>
        <v>42832.840000000026</v>
      </c>
      <c r="G19" s="24">
        <f>E19/D19*100</f>
        <v>108.23730630849107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50879.61</v>
      </c>
      <c r="D21" s="7">
        <v>97686.91</v>
      </c>
      <c r="E21" s="7">
        <v>105733.68</v>
      </c>
      <c r="F21" s="7">
        <f>C21+D21-E21</f>
        <v>42832.840000000026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6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-39249.24</v>
      </c>
      <c r="D27" s="34">
        <f>D28+D29+D30+D31+D32+D33+D34+D35+D36+D37+D41</f>
        <v>117214.24</v>
      </c>
      <c r="E27" s="34">
        <f>E19</f>
        <v>105733.68</v>
      </c>
      <c r="F27" s="34">
        <f>C27+E27-D27</f>
        <v>-50729.8</v>
      </c>
    </row>
    <row r="28" spans="1:8" ht="21.75" customHeight="1">
      <c r="A28"/>
      <c r="B28" s="14" t="s">
        <v>38</v>
      </c>
      <c r="C28" s="7"/>
      <c r="D28" s="7">
        <f>1242+11802.95</f>
        <v>13044.95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11275.57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5618+2200+2400</f>
        <v>10218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37491+1371+4600</f>
        <v>43462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3450.1+1600.28</f>
        <v>5050.38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23562.85</v>
      </c>
      <c r="E37" s="9"/>
      <c r="F37" s="9"/>
      <c r="G37"/>
      <c r="H37"/>
    </row>
    <row r="38" spans="2:6" ht="11.25">
      <c r="B38" s="15" t="s">
        <v>37</v>
      </c>
      <c r="C38" s="7"/>
      <c r="D38" s="7">
        <v>17295.5</v>
      </c>
      <c r="E38" s="5"/>
      <c r="F38" s="5"/>
    </row>
    <row r="39" spans="1:8" ht="32.25" customHeight="1">
      <c r="A39"/>
      <c r="B39" s="16" t="s">
        <v>27</v>
      </c>
      <c r="C39" s="25"/>
      <c r="D39" s="25">
        <v>4496.53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1770.82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10600.49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156.23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408.41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10035.85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51</v>
      </c>
      <c r="C47" s="43"/>
      <c r="D47" s="43"/>
      <c r="E47" s="43"/>
      <c r="F47" s="43"/>
    </row>
    <row r="48" spans="2:6" ht="11.25">
      <c r="B48" s="38" t="s">
        <v>20</v>
      </c>
      <c r="C48" s="39" t="s">
        <v>52</v>
      </c>
      <c r="D48" s="39" t="s">
        <v>32</v>
      </c>
      <c r="E48" s="39" t="s">
        <v>21</v>
      </c>
      <c r="F48" s="37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6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2018-03-24T10:06:09Z</dcterms:modified>
  <cp:category/>
  <cp:version/>
  <cp:contentType/>
  <cp:contentStatus/>
  <cp:revision>1</cp:revision>
</cp:coreProperties>
</file>