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<sst xmlns="http://schemas.openxmlformats.org/spreadsheetml/2006/main" count="61" uniqueCount="54">
  <si>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</si>
  <si>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</si>
  <si>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</si>
  <si>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</si>
  <si>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</si>
  <si>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</si>
  <si>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</si>
  <si>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</si>
  <si>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</si>
  <si>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</si>
  <si>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</si>
  <si>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</si>
  <si>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</si>
  <si>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</si>
  <si>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</si>
  <si>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</si>
  <si>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</si>
  <si>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</si>
  <si>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</si>
  <si>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</si>
  <si>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</si>
  <si>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</si>
  <si>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</si>
  <si>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</si>
  <si>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</si>
  <si>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</si>
  <si>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</si>
  <si>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</si>
  <si>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</si>
  <si>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</si>
  <si>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</si>
  <si>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</si>
  <si>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</si>
  <si>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</si>
  <si>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</si>
  <si>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</si>
  <si>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</si>
  <si>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</si>
  <si>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</si>
  <si>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</si>
  <si>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</si>
  <si>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</si>
  <si>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</si>
  <si>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</si>
  <si>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</si>
  <si>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</si>
  <si>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</si>
  <si>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</si>
  <si>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</si>
  <si>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</si>
  <si>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</si>
  <si>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</si>
  <si>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</si>
  <si>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Токарей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</si>
</sst>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L33" sqref="L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681.7</v>
      </c>
    </row>
    <row r="7" spans="1:4" ht="11.25">
      <c r="A7" s="4"/>
      <c r="B7" s="5" t="s">
        <v>5</v>
      </c>
      <c r="C7" s="6" t="s">
        <v>4</v>
      </c>
      <c r="D7" s="7">
        <v>334.4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429.92</v>
      </c>
      <c r="D12" s="7">
        <v>5722.41</v>
      </c>
      <c r="E12" s="7">
        <v>5533.63</v>
      </c>
      <c r="F12" s="7">
        <f>C12+D12-E12</f>
        <v>618.6999999999998</v>
      </c>
    </row>
    <row r="13" spans="2:6" ht="11.25">
      <c r="B13" s="5" t="s">
        <v>10</v>
      </c>
      <c r="C13" s="7">
        <v>993.56</v>
      </c>
      <c r="D13" s="7">
        <v>13097.38</v>
      </c>
      <c r="E13" s="7">
        <v>12652.13</v>
      </c>
      <c r="F13" s="7">
        <f>C13+D13-E13</f>
        <v>1438.8099999999995</v>
      </c>
    </row>
    <row r="14" spans="2:6" ht="11.25">
      <c r="B14" s="10" t="s">
        <v>11</v>
      </c>
      <c r="C14" s="22">
        <f>C12+C13</f>
        <v>1423.48</v>
      </c>
      <c r="D14" s="22">
        <f>D12+D13</f>
        <v>18819.79</v>
      </c>
      <c r="E14" s="22">
        <f>SUM(E12:E13)</f>
        <v>18185.76</v>
      </c>
      <c r="F14" s="22">
        <f>F12+F13</f>
        <v>2057.5099999999993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6602.73</v>
      </c>
      <c r="D19" s="20">
        <f>D20+D21+D22+D23</f>
        <v>64214.47</v>
      </c>
      <c r="E19" s="20">
        <f>E20+E21+E22+E23</f>
        <v>65098.78</v>
      </c>
      <c r="F19" s="20">
        <f>F20+F21+F22+F23</f>
        <v>5718.419999999998</v>
      </c>
      <c r="G19" s="24">
        <f>E19/D19*100</f>
        <v>101.37711951838892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6602.73</v>
      </c>
      <c r="D21" s="7">
        <v>64214.47</v>
      </c>
      <c r="E21" s="7">
        <v>65098.78</v>
      </c>
      <c r="F21" s="7">
        <f>C21+D21-E21</f>
        <v>5718.419999999998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</row>
    <row r="24" spans="2:7" ht="11.25">
      <c r="B24" s="43"/>
      <c r="C24" s="27"/>
      <c r="D24" s="27"/>
      <c r="E24" s="27"/>
      <c r="F24" s="27"/>
      <c r="G24" s="29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-25958.52</v>
      </c>
      <c r="D27" s="34">
        <f>D28+D29+D30+D31+D32+D33+D34+D35+D36+D37+D41</f>
        <v>113494.6</v>
      </c>
      <c r="E27" s="34">
        <f>E19</f>
        <v>65098.78</v>
      </c>
      <c r="F27" s="34">
        <f>C27+E27-D27</f>
        <v>-74354.34000000001</v>
      </c>
    </row>
    <row r="28" spans="1:8" ht="21.75" customHeight="1">
      <c r="A28"/>
      <c r="B28" s="14" t="s">
        <v>38</v>
      </c>
      <c r="C28" s="7"/>
      <c r="D28" s="7">
        <f>436.7+2212.34+7824.97</f>
        <v>10474.01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6818.8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10373+1680</f>
        <v>12053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45902+2924+5444</f>
        <v>54270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5207.98</f>
        <v>5207.98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17939.74</v>
      </c>
      <c r="E37" s="9"/>
      <c r="F37" s="9"/>
      <c r="G37"/>
      <c r="H37"/>
    </row>
    <row r="38" spans="2:6" ht="11.25">
      <c r="B38" s="15" t="s">
        <v>37</v>
      </c>
      <c r="C38" s="7"/>
      <c r="D38" s="7">
        <v>14247.33</v>
      </c>
      <c r="E38" s="5"/>
      <c r="F38" s="5"/>
    </row>
    <row r="39" spans="1:8" ht="32.25" customHeight="1">
      <c r="A39"/>
      <c r="B39" s="16" t="s">
        <v>27</v>
      </c>
      <c r="C39" s="25"/>
      <c r="D39" s="25">
        <v>2518.42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1173.99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6731.07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57.39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154.98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6518.7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146565.77</v>
      </c>
      <c r="D49" s="7">
        <v>6900.11</v>
      </c>
      <c r="E49" s="7">
        <f>C49*0.35</f>
        <v>51298.019499999995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2018-03-24T06:18:56Z</dcterms:modified>
  <cp:category/>
  <cp:version/>
  <cp:contentType/>
  <cp:contentStatus/>
  <cp:revision>1</cp:revision>
</cp:coreProperties>
</file>