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<sst xmlns="http://schemas.openxmlformats.org/spreadsheetml/2006/main" count="61" uniqueCount="54">
  <si>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</si>
  <si>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</si>
  <si>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</si>
  <si>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</si>
  <si>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</si>
  <si>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</si>
  <si>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</si>
  <si>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</si>
  <si>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</si>
  <si>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</si>
  <si>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</si>
  <si>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</si>
  <si>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</si>
  <si>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</si>
  <si>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</si>
  <si>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</si>
  <si>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</si>
  <si>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</si>
  <si>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</si>
  <si>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</si>
  <si>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</si>
  <si>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</si>
  <si>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</si>
  <si>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</si>
  <si>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</si>
  <si>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</si>
  <si>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</si>
  <si>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</si>
  <si>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</si>
  <si>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</si>
  <si>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</si>
  <si>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</si>
  <si>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</si>
  <si>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</si>
  <si>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</si>
  <si>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</si>
  <si>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</si>
  <si>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</si>
  <si>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</si>
  <si>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</si>
  <si>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</si>
  <si>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</si>
  <si>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</si>
  <si>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</si>
  <si>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</si>
  <si>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</si>
  <si>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</si>
  <si>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</si>
  <si>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</si>
  <si>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</si>
  <si>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</si>
  <si>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</si>
  <si>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Информация о доходах и расходах за 01.01.2018 - 31.12.2018 по адресу: 623270, Свердловская обл, Дегтярск г, Гагарина д. № 4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</si>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</sst>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31">
      <selection activeCell="J47" sqref="J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52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1547.4</v>
      </c>
    </row>
    <row r="7" spans="1:4" ht="11.25">
      <c r="A7" s="4"/>
      <c r="B7" s="5" t="s">
        <v>5</v>
      </c>
      <c r="C7" s="6" t="s">
        <v>4</v>
      </c>
      <c r="D7" s="7">
        <v>1547.4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26433.93</v>
      </c>
      <c r="D12" s="7">
        <v>54697.7</v>
      </c>
      <c r="E12" s="7">
        <v>52032.84</v>
      </c>
      <c r="F12" s="7">
        <f>C12+D12-E12</f>
        <v>29098.790000000008</v>
      </c>
    </row>
    <row r="13" spans="2:6" ht="11.25">
      <c r="B13" s="5" t="s">
        <v>10</v>
      </c>
      <c r="C13" s="7">
        <v>75764.07</v>
      </c>
      <c r="D13" s="7">
        <v>139160.27</v>
      </c>
      <c r="E13" s="7">
        <v>133286.87</v>
      </c>
      <c r="F13" s="7">
        <f>C13+D13-E13</f>
        <v>81637.47</v>
      </c>
    </row>
    <row r="14" spans="2:6" ht="11.25">
      <c r="B14" s="10" t="s">
        <v>11</v>
      </c>
      <c r="C14" s="22">
        <f>C12+C13</f>
        <v>102198</v>
      </c>
      <c r="D14" s="22">
        <f>D12+D13</f>
        <v>193857.96999999997</v>
      </c>
      <c r="E14" s="22">
        <f>SUM(E12:E13)</f>
        <v>185319.71</v>
      </c>
      <c r="F14" s="22">
        <f>F12+F13</f>
        <v>110736.26000000001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86561.61</v>
      </c>
      <c r="D19" s="20">
        <f>D20+D21+D22+D23</f>
        <v>300461.51</v>
      </c>
      <c r="E19" s="20">
        <f>E20+E21+E22+E23</f>
        <v>267923.88</v>
      </c>
      <c r="F19" s="20">
        <f>F20+F21+F22+F23</f>
        <v>119099.23999999999</v>
      </c>
      <c r="G19" s="24">
        <f>E19/D19*100</f>
        <v>89.17078264034551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86561.61</v>
      </c>
      <c r="D21" s="7">
        <v>300461.51</v>
      </c>
      <c r="E21" s="7">
        <v>267923.88</v>
      </c>
      <c r="F21" s="7">
        <f>C21+D21-E21</f>
        <v>119099.23999999999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23">
        <v>0</v>
      </c>
      <c r="D23" s="7"/>
      <c r="E23" s="7"/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2132.2</v>
      </c>
      <c r="D27" s="34">
        <f>D28+D29+D30+D31+D32+D33+D34+D35+D36+D37+D41</f>
        <v>456420.14</v>
      </c>
      <c r="E27" s="34">
        <f>E19</f>
        <v>267923.88</v>
      </c>
      <c r="F27" s="34">
        <f>C27+E27-D27</f>
        <v>-186364.06</v>
      </c>
    </row>
    <row r="28" spans="1:13" ht="21.75" customHeight="1">
      <c r="A28"/>
      <c r="B28" s="14" t="s">
        <v>38</v>
      </c>
      <c r="C28" s="7"/>
      <c r="D28" s="7">
        <f>31381.27+9259.7</f>
        <v>40640.97</v>
      </c>
      <c r="E28" s="9"/>
      <c r="F28" s="9"/>
      <c r="G28"/>
      <c r="H28"/>
      <c r="M28" s="39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41867.77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6093.39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149554.86+3500+7200</f>
        <v>160254.86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3200</f>
        <v>3200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13749+1496+9326+6829.57+5000</f>
        <v>36400.57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12048.68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67322.64</v>
      </c>
      <c r="E37" s="9"/>
      <c r="F37" s="9"/>
      <c r="G37"/>
      <c r="H37"/>
    </row>
    <row r="38" spans="2:6" ht="11.25">
      <c r="B38" s="15" t="s">
        <v>37</v>
      </c>
      <c r="C38" s="7"/>
      <c r="D38" s="7">
        <f>52896.23-5000</f>
        <v>47896.23</v>
      </c>
      <c r="E38" s="5"/>
      <c r="F38" s="5"/>
    </row>
    <row r="39" spans="1:8" ht="32.25" customHeight="1">
      <c r="A39"/>
      <c r="B39" s="16" t="s">
        <v>27</v>
      </c>
      <c r="C39" s="25"/>
      <c r="D39" s="25">
        <v>13830.92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5595.49</v>
      </c>
      <c r="E40" s="9"/>
      <c r="F40" s="9"/>
      <c r="G40"/>
      <c r="H40"/>
    </row>
    <row r="41" spans="1:8" ht="11.25" customHeight="1">
      <c r="A41"/>
      <c r="B41" s="16" t="s">
        <v>47</v>
      </c>
      <c r="C41" s="7"/>
      <c r="D41" s="7">
        <f>D42+D43+D44+D45</f>
        <v>88591.26000000001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1107.57</v>
      </c>
      <c r="E42" s="9"/>
      <c r="F42" s="9"/>
      <c r="G42"/>
      <c r="H42"/>
    </row>
    <row r="43" spans="1:8" ht="11.25" customHeight="1">
      <c r="A43"/>
      <c r="B43" s="16" t="s">
        <v>49</v>
      </c>
      <c r="C43" s="7"/>
      <c r="D43" s="7">
        <v>2147.98</v>
      </c>
      <c r="E43" s="9"/>
      <c r="F43" s="9"/>
      <c r="G43"/>
      <c r="H43"/>
    </row>
    <row r="44" spans="2:6" ht="11.25">
      <c r="B44" s="16" t="s">
        <v>50</v>
      </c>
      <c r="C44" s="7"/>
      <c r="D44" s="7">
        <v>0</v>
      </c>
      <c r="E44" s="9"/>
      <c r="F44" s="9"/>
    </row>
    <row r="45" spans="2:6" ht="11.25">
      <c r="B45" s="16" t="s">
        <v>51</v>
      </c>
      <c r="C45" s="7"/>
      <c r="D45" s="7">
        <v>85335.71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45</v>
      </c>
      <c r="C47" s="43"/>
      <c r="D47" s="43"/>
      <c r="E47" s="43"/>
      <c r="F47" s="43"/>
    </row>
    <row r="48" spans="2:6" ht="11.25">
      <c r="B48" s="37" t="s">
        <v>20</v>
      </c>
      <c r="C48" s="38" t="s">
        <v>46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600.48</v>
      </c>
      <c r="D49" s="6">
        <v>0</v>
      </c>
      <c r="E49" s="7">
        <f>C49*0.35</f>
        <v>210.168</v>
      </c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2019-03-24T08:32:56Z</dcterms:modified>
  <cp:category/>
  <cp:version/>
  <cp:contentType/>
  <cp:contentStatus/>
  <cp:revision>1</cp:revision>
</cp:coreProperties>
</file>