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<sst xmlns="http://schemas.openxmlformats.org/spreadsheetml/2006/main" count="61" uniqueCount="54">
  <si>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</si>
  <si>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</si>
  <si>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</si>
  <si>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</si>
  <si>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</si>
  <si>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</si>
  <si>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</si>
  <si>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</si>
  <si>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</si>
  <si>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</si>
  <si>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</si>
  <si>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</si>
  <si>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</si>
  <si>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</si>
  <si>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</si>
  <si>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</si>
  <si>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</si>
  <si>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</si>
  <si>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</si>
  <si>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</si>
  <si>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</si>
  <si>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</si>
  <si>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</si>
  <si>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</si>
  <si>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</si>
  <si>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</si>
  <si>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</si>
  <si>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</si>
  <si>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</si>
  <si>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</si>
  <si>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</si>
  <si>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</si>
  <si>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</si>
  <si>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</si>
  <si>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</si>
  <si>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</si>
  <si>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</si>
  <si>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</si>
  <si>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</si>
  <si>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</si>
  <si>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</si>
  <si>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</si>
  <si>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</si>
  <si>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</si>
  <si>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</si>
  <si>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</si>
  <si>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</si>
  <si>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</si>
  <si>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</si>
  <si>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</si>
  <si>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</si>
  <si>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</si>
  <si>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</si>
  <si>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Клубная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</si>
</sst>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9">
      <selection activeCell="O34" sqref="O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589.7</v>
      </c>
    </row>
    <row r="7" spans="1:4" ht="11.25">
      <c r="A7" s="4"/>
      <c r="B7" s="5" t="s">
        <v>5</v>
      </c>
      <c r="C7" s="6" t="s">
        <v>4</v>
      </c>
      <c r="D7" s="7">
        <v>589.7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11113.98</v>
      </c>
      <c r="D12" s="7">
        <v>13150.72</v>
      </c>
      <c r="E12" s="7">
        <v>10586.6</v>
      </c>
      <c r="F12" s="7">
        <f>C12+D12-E12</f>
        <v>13678.099999999997</v>
      </c>
    </row>
    <row r="13" spans="2:6" ht="11.25">
      <c r="B13" s="5" t="s">
        <v>10</v>
      </c>
      <c r="C13" s="7">
        <v>30030.45</v>
      </c>
      <c r="D13" s="7">
        <v>32188.5</v>
      </c>
      <c r="E13" s="7">
        <v>24067.65</v>
      </c>
      <c r="F13" s="7">
        <f>C13+D13-E13</f>
        <v>38151.299999999996</v>
      </c>
    </row>
    <row r="14" spans="2:6" ht="11.25">
      <c r="B14" s="10" t="s">
        <v>11</v>
      </c>
      <c r="C14" s="22">
        <f>C12+C13</f>
        <v>41144.43</v>
      </c>
      <c r="D14" s="22">
        <f>D12+D13</f>
        <v>45339.22</v>
      </c>
      <c r="E14" s="22">
        <f>SUM(E12:E13)</f>
        <v>34654.25</v>
      </c>
      <c r="F14" s="22">
        <f>F12+F13</f>
        <v>51829.399999999994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64035.8</v>
      </c>
      <c r="D19" s="20">
        <f>D20+D21+D22+D23</f>
        <v>118571.24</v>
      </c>
      <c r="E19" s="20">
        <f>E20+E21+E22+E23</f>
        <v>97283.82</v>
      </c>
      <c r="F19" s="20">
        <f>F20+F21+F22+F23</f>
        <v>85323.22</v>
      </c>
      <c r="G19" s="24">
        <f>E19/D19*100</f>
        <v>82.04672566467215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64035.8</v>
      </c>
      <c r="D21" s="7">
        <v>118571.24</v>
      </c>
      <c r="E21" s="7">
        <v>97283.82</v>
      </c>
      <c r="F21" s="7">
        <f>C21+D21-E21</f>
        <v>85323.22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1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K26" s="43"/>
    </row>
    <row r="27" spans="2:6" ht="11.25">
      <c r="B27" s="30"/>
      <c r="C27" s="34">
        <v>18114.4</v>
      </c>
      <c r="D27" s="34">
        <f>D28+D29+D30+D31+D32+D33+D34+D35+D36+D37+D41</f>
        <v>98451.11000000002</v>
      </c>
      <c r="E27" s="34">
        <f>E19</f>
        <v>97283.82</v>
      </c>
      <c r="F27" s="34">
        <f>C27+E27-D27</f>
        <v>16947.109999999986</v>
      </c>
    </row>
    <row r="28" spans="1:8" ht="21.75" customHeight="1">
      <c r="A28"/>
      <c r="B28" s="14" t="s">
        <v>38</v>
      </c>
      <c r="C28" s="7"/>
      <c r="D28" s="7">
        <f>11959.12</f>
        <v>11959.12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513</v>
      </c>
      <c r="E29" s="5"/>
      <c r="F29" s="5"/>
    </row>
    <row r="30" spans="2:6" ht="11.25">
      <c r="B30" s="5" t="s">
        <v>22</v>
      </c>
      <c r="C30" s="7"/>
      <c r="D30" s="7">
        <v>19908.89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4926+2400</f>
        <v>7326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13211+7475</f>
        <v>20686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4591.64+922.17+500</f>
        <v>6013.81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26316.8</v>
      </c>
      <c r="E37" s="9"/>
      <c r="F37" s="9"/>
      <c r="G37"/>
      <c r="H37"/>
    </row>
    <row r="38" spans="2:6" ht="11.25">
      <c r="B38" s="15" t="s">
        <v>37</v>
      </c>
      <c r="C38" s="7"/>
      <c r="D38" s="7">
        <v>20158.27</v>
      </c>
      <c r="E38" s="5"/>
      <c r="F38" s="5"/>
    </row>
    <row r="39" spans="1:8" ht="32.25" customHeight="1">
      <c r="A39"/>
      <c r="B39" s="16" t="s">
        <v>27</v>
      </c>
      <c r="C39" s="25"/>
      <c r="D39" s="25">
        <v>4026.14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2132.39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5727.49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552.76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1070.73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4104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2019-03-18T13:44:18Z</dcterms:modified>
  <cp:category/>
  <cp:version/>
  <cp:contentType/>
  <cp:contentStatus/>
  <cp:revision>1</cp:revision>
</cp:coreProperties>
</file>